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Plan-0\входящие\"/>
    </mc:Choice>
  </mc:AlternateContent>
  <bookViews>
    <workbookView xWindow="0" yWindow="75" windowWidth="19065" windowHeight="11595"/>
  </bookViews>
  <sheets>
    <sheet name="2018 г стр.1" sheetId="4" r:id="rId1"/>
    <sheet name="2018 г стр.2" sheetId="5" r:id="rId2"/>
    <sheet name="2019 г стр.1 " sheetId="18" r:id="rId3"/>
    <sheet name="2019 г стр.2 " sheetId="19" r:id="rId4"/>
    <sheet name="2020 г стр.1" sheetId="24" r:id="rId5"/>
    <sheet name="2020 г стр.2" sheetId="25" r:id="rId6"/>
  </sheets>
  <definedNames>
    <definedName name="_xlnm.Print_Area" localSheetId="0">'2018 г стр.1'!$A$1:$DV$36</definedName>
    <definedName name="_xlnm.Print_Area" localSheetId="1">'2018 г стр.2'!$A$1:$FX$22</definedName>
    <definedName name="_xlnm.Print_Area" localSheetId="2">'2019 г стр.1 '!$A$1:$DV$36</definedName>
    <definedName name="_xlnm.Print_Area" localSheetId="3">'2019 г стр.2 '!$A$1:$FX$22</definedName>
    <definedName name="_xlnm.Print_Area" localSheetId="4">'2020 г стр.1'!$A$1:$DV$36</definedName>
    <definedName name="_xlnm.Print_Area" localSheetId="5">'2020 г стр.2'!$A$1:$FX$22</definedName>
  </definedNames>
  <calcPr calcId="162913"/>
</workbook>
</file>

<file path=xl/calcChain.xml><?xml version="1.0" encoding="utf-8"?>
<calcChain xmlns="http://schemas.openxmlformats.org/spreadsheetml/2006/main">
  <c r="CM20" i="24" l="1"/>
  <c r="CM20" i="18"/>
  <c r="CM32" i="18"/>
  <c r="CM11" i="18"/>
  <c r="CM11" i="24"/>
  <c r="BF13" i="5"/>
  <c r="BF13" i="19"/>
  <c r="CM11" i="4"/>
  <c r="CB10" i="5"/>
  <c r="CT6" i="5"/>
  <c r="CK6" i="5"/>
  <c r="DL13" i="5" l="1"/>
  <c r="CB13" i="5"/>
  <c r="DL10" i="5"/>
  <c r="DL9" i="5"/>
  <c r="DL8" i="5"/>
  <c r="DL7" i="5"/>
  <c r="CB6" i="5"/>
  <c r="CB8" i="5"/>
  <c r="CB9" i="5"/>
  <c r="CB7" i="5"/>
  <c r="BF13" i="25" l="1"/>
  <c r="BF10" i="25"/>
  <c r="BF9" i="25"/>
  <c r="BF8" i="25"/>
  <c r="BF7" i="25"/>
  <c r="DL6" i="25"/>
  <c r="DC6" i="25"/>
  <c r="CT6" i="25"/>
  <c r="CK6" i="25"/>
  <c r="CB6" i="25"/>
  <c r="BF6" i="25" l="1"/>
  <c r="BF10" i="19"/>
  <c r="BF9" i="19"/>
  <c r="BF8" i="19"/>
  <c r="BF7" i="19"/>
  <c r="DL6" i="19"/>
  <c r="DC6" i="19"/>
  <c r="CT6" i="19"/>
  <c r="CK6" i="19"/>
  <c r="CB6" i="19"/>
  <c r="DC6" i="5"/>
  <c r="DL6" i="5"/>
  <c r="BF7" i="5"/>
  <c r="BF8" i="5"/>
  <c r="BF9" i="5"/>
  <c r="BF10" i="5"/>
  <c r="BF6" i="19" l="1"/>
  <c r="BF6" i="5"/>
</calcChain>
</file>

<file path=xl/sharedStrings.xml><?xml version="1.0" encoding="utf-8"?>
<sst xmlns="http://schemas.openxmlformats.org/spreadsheetml/2006/main" count="314" uniqueCount="79">
  <si>
    <t>Форма № 2</t>
  </si>
  <si>
    <t>Прочие доходы и расходы</t>
  </si>
  <si>
    <t>Наименование хозяйств, работ и операций</t>
  </si>
  <si>
    <t>Расходы всего</t>
  </si>
  <si>
    <t>В том числе по статьям затрат</t>
  </si>
  <si>
    <t>амортизация</t>
  </si>
  <si>
    <t>I. Доходы и расходы</t>
  </si>
  <si>
    <t>№ п/п</t>
  </si>
  <si>
    <t>Единица измерения</t>
  </si>
  <si>
    <t>1</t>
  </si>
  <si>
    <t>1.1</t>
  </si>
  <si>
    <t>(тыс. руб.)</t>
  </si>
  <si>
    <t>Доходы всего, в том числе по видам регулируемых услуг:</t>
  </si>
  <si>
    <t>1.2</t>
  </si>
  <si>
    <t>1.3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</si>
  <si>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</si>
  <si>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</si>
  <si>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</si>
  <si>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</si>
  <si>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</si>
  <si>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3</t>
  </si>
  <si>
    <t>4</t>
  </si>
  <si>
    <t>5</t>
  </si>
  <si>
    <t>6</t>
  </si>
  <si>
    <t>7</t>
  </si>
  <si>
    <t>8</t>
  </si>
  <si>
    <t>9</t>
  </si>
  <si>
    <t>10</t>
  </si>
  <si>
    <t>10.1</t>
  </si>
  <si>
    <t>11</t>
  </si>
  <si>
    <t>12</t>
  </si>
  <si>
    <t>13</t>
  </si>
  <si>
    <t>14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</si>
  <si>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</si>
  <si>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</si>
  <si>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</si>
  <si>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</si>
  <si>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</si>
  <si>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</si>
  <si>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</si>
  <si>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</si>
  <si>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</si>
  <si>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</si>
  <si>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</si>
  <si>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</si>
  <si>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</si>
  <si>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Наименование показателей финансово-хозяйственной деятельности субъекта естественной монополии
в сфере услуг аэропортов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</si>
  <si>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</si>
  <si>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</si>
  <si>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</si>
  <si>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</si>
  <si>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</si>
  <si>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</si>
  <si>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</si>
  <si>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</si>
  <si>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Форма раскрытия информации об основных показателях финансово-хозяйственной деятельности ООО "Международный аэропорт Когалым" в сфере выполнения (оказания) регулируемых работ (услуг) в аэропортах</t>
  </si>
  <si>
    <t>Обеспечение взлёта, посадки и стоянки воздушных судов</t>
  </si>
  <si>
    <t>Обеспечение авиационной безопасности</t>
  </si>
  <si>
    <t>Предоставление аэровокзального комплекса</t>
  </si>
  <si>
    <t>1.4</t>
  </si>
  <si>
    <t>Обслуживание пассажиров</t>
  </si>
  <si>
    <t>2.4</t>
  </si>
  <si>
    <t xml:space="preserve"> -</t>
  </si>
  <si>
    <t>расходы, связанные
с участием
в совместной деятельности</t>
  </si>
  <si>
    <t>материальные
затраты</t>
  </si>
  <si>
    <t>затраты на оплату труда</t>
  </si>
  <si>
    <t>отчисления
на соц. нужды</t>
  </si>
  <si>
    <t>прочие расходы
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</si>
  <si>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</si>
  <si>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
по кредитам и займам</t>
  </si>
  <si>
    <t>налоги и иные
обязательные
платежи и сборы</t>
  </si>
  <si>
    <t>прочие расходы</t>
  </si>
  <si>
    <t>-</t>
  </si>
  <si>
    <t>II. Расшифровка расходов по финансово-хозяйственной деятельности за 2018 год</t>
  </si>
  <si>
    <t>Год (план)
2018</t>
  </si>
  <si>
    <t>Год (факт)
2018</t>
  </si>
  <si>
    <t>II. Расшифровка расходов по финансово-хозяйственной деятельности за 2019 год</t>
  </si>
  <si>
    <t>Год (план)
2020</t>
  </si>
  <si>
    <t>II. Расшифровка расходов по финансово-хозяйственной деятельности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</si>
</sst>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77">
    <xf numFmtId="0" fontId="0" fillId="0" borderId="0" xfId="0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1" fillId="0" borderId="10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9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165" fontId="24" fillId="0" borderId="0" xfId="0" applyNumberFormat="1" applyFont="1" applyAlignment="1"/>
    <xf numFmtId="0" fontId="24" fillId="0" borderId="0" xfId="0" applyFont="1" applyAlignment="1"/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3" fontId="21" fillId="24" borderId="12" xfId="0" applyNumberFormat="1" applyFont="1" applyFill="1" applyBorder="1" applyAlignment="1">
      <alignment horizontal="center" vertical="top"/>
    </xf>
    <xf numFmtId="49" fontId="20" fillId="0" borderId="0" xfId="0" applyNumberFormat="1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top"/>
    </xf>
    <xf numFmtId="3" fontId="19" fillId="24" borderId="12" xfId="0" applyNumberFormat="1" applyFont="1" applyFill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0" fontId="19" fillId="0" borderId="13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49" fontId="21" fillId="0" borderId="12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3" fontId="19" fillId="24" borderId="10" xfId="0" applyNumberFormat="1" applyFont="1" applyFill="1" applyBorder="1" applyAlignment="1">
      <alignment horizontal="center" vertical="top"/>
    </xf>
    <xf numFmtId="3" fontId="19" fillId="24" borderId="13" xfId="0" applyNumberFormat="1" applyFont="1" applyFill="1" applyBorder="1" applyAlignment="1">
      <alignment horizontal="center" vertical="top"/>
    </xf>
    <xf numFmtId="3" fontId="19" fillId="24" borderId="14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9" fillId="0" borderId="12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65" fontId="24" fillId="24" borderId="12" xfId="0" applyNumberFormat="1" applyFont="1" applyFill="1" applyBorder="1" applyAlignment="1">
      <alignment horizontal="center"/>
    </xf>
    <xf numFmtId="0" fontId="24" fillId="0" borderId="12" xfId="0" applyFont="1" applyBorder="1" applyAlignment="1">
      <alignment horizontal="center" vertical="center"/>
    </xf>
    <xf numFmtId="165" fontId="24" fillId="0" borderId="12" xfId="0" applyNumberFormat="1" applyFont="1" applyBorder="1" applyAlignment="1">
      <alignment horizontal="center"/>
    </xf>
    <xf numFmtId="0" fontId="24" fillId="0" borderId="12" xfId="0" applyFont="1" applyBorder="1" applyAlignment="1">
      <alignment horizontal="center" vertical="center" textRotation="90" wrapText="1"/>
    </xf>
    <xf numFmtId="165" fontId="24" fillId="24" borderId="10" xfId="0" applyNumberFormat="1" applyFont="1" applyFill="1" applyBorder="1" applyAlignment="1">
      <alignment horizontal="center"/>
    </xf>
    <xf numFmtId="165" fontId="24" fillId="24" borderId="13" xfId="0" applyNumberFormat="1" applyFont="1" applyFill="1" applyBorder="1" applyAlignment="1">
      <alignment horizontal="center"/>
    </xf>
    <xf numFmtId="165" fontId="24" fillId="24" borderId="14" xfId="0" applyNumberFormat="1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24" fillId="0" borderId="14" xfId="0" applyFont="1" applyBorder="1" applyAlignment="1">
      <alignment horizontal="left" wrapText="1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wrapText="1"/>
    </xf>
    <xf numFmtId="0" fontId="24" fillId="0" borderId="19" xfId="0" applyFont="1" applyBorder="1" applyAlignment="1">
      <alignment horizontal="left" wrapText="1"/>
    </xf>
    <xf numFmtId="0" fontId="25" fillId="0" borderId="13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165" fontId="24" fillId="0" borderId="10" xfId="0" applyNumberFormat="1" applyFont="1" applyBorder="1" applyAlignment="1">
      <alignment horizontal="center"/>
    </xf>
    <xf numFmtId="165" fontId="24" fillId="0" borderId="13" xfId="0" applyNumberFormat="1" applyFont="1" applyBorder="1" applyAlignment="1">
      <alignment horizontal="center"/>
    </xf>
    <xf numFmtId="165" fontId="24" fillId="0" borderId="14" xfId="0" applyNumberFormat="1" applyFont="1" applyBorder="1" applyAlignment="1">
      <alignment horizontal="center"/>
    </xf>
    <xf numFmtId="0" fontId="25" fillId="0" borderId="13" xfId="0" applyFont="1" applyBorder="1" applyAlignment="1">
      <alignment horizontal="left" wrapText="1" indent="1"/>
    </xf>
    <xf numFmtId="0" fontId="25" fillId="0" borderId="14" xfId="0" applyFont="1" applyBorder="1" applyAlignment="1">
      <alignment horizontal="left" wrapText="1" indent="1"/>
    </xf>
    <xf numFmtId="164" fontId="21" fillId="0" borderId="12" xfId="0" applyNumberFormat="1" applyFont="1" applyBorder="1" applyAlignment="1">
      <alignment horizontal="center" vertical="top"/>
    </xf>
    <xf numFmtId="164" fontId="19" fillId="0" borderId="12" xfId="0" applyNumberFormat="1" applyFont="1" applyBorder="1" applyAlignment="1">
      <alignment horizontal="center" vertical="top"/>
    </xf>
    <xf numFmtId="164" fontId="21" fillId="24" borderId="12" xfId="0" applyNumberFormat="1" applyFont="1" applyFill="1" applyBorder="1" applyAlignment="1">
      <alignment horizontal="center" vertical="top"/>
    </xf>
    <xf numFmtId="164" fontId="19" fillId="24" borderId="12" xfId="0" applyNumberFormat="1" applyFont="1" applyFill="1" applyBorder="1" applyAlignment="1">
      <alignment horizontal="center" vertical="top"/>
    </xf>
    <xf numFmtId="164" fontId="19" fillId="24" borderId="10" xfId="0" applyNumberFormat="1" applyFont="1" applyFill="1" applyBorder="1" applyAlignment="1">
      <alignment horizontal="center" vertical="top"/>
    </xf>
    <xf numFmtId="164" fontId="19" fillId="24" borderId="13" xfId="0" applyNumberFormat="1" applyFont="1" applyFill="1" applyBorder="1" applyAlignment="1">
      <alignment horizontal="center" vertical="top"/>
    </xf>
    <xf numFmtId="164" fontId="19" fillId="24" borderId="14" xfId="0" applyNumberFormat="1" applyFont="1" applyFill="1" applyBorder="1" applyAlignment="1">
      <alignment horizontal="center" vertical="top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2"/>
  <sheetViews>
    <sheetView tabSelected="1" topLeftCell="A3" zoomScaleSheetLayoutView="100" workbookViewId="0">
      <selection activeCell="CM33" sqref="CM33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3" spans="1:108" s="5" customFormat="1" ht="15.75" x14ac:dyDescent="0.25">
      <c r="A3" s="20" t="s">
        <v>55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</row>
    <row r="4" spans="1:108" s="5" customFormat="1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</row>
    <row r="5" spans="1:108" s="5" customFormat="1" ht="15.7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</row>
    <row r="7" spans="1:108" s="6" customFormat="1" ht="15" customHeight="1" x14ac:dyDescent="0.25">
      <c r="A7" s="31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</row>
    <row r="9" spans="1:108" s="7" customFormat="1" ht="45.75" customHeight="1" x14ac:dyDescent="0.2">
      <c r="A9" s="32" t="s">
        <v>7</v>
      </c>
      <c r="B9" s="32"/>
      <c r="C9" s="32"/>
      <c r="D9" s="32"/>
      <c r="E9" s="32"/>
      <c r="F9" s="32"/>
      <c r="G9" s="32"/>
      <c r="H9" s="32"/>
      <c r="I9" s="33" t="s">
        <v>46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5"/>
      <c r="BW9" s="32" t="s">
        <v>8</v>
      </c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 t="s">
        <v>75</v>
      </c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</row>
    <row r="10" spans="1:108" s="8" customFormat="1" ht="14.25" x14ac:dyDescent="0.2">
      <c r="A10" s="26" t="s">
        <v>9</v>
      </c>
      <c r="B10" s="26"/>
      <c r="C10" s="26"/>
      <c r="D10" s="26"/>
      <c r="E10" s="26"/>
      <c r="F10" s="26"/>
      <c r="G10" s="26"/>
      <c r="H10" s="26"/>
      <c r="I10" s="3"/>
      <c r="J10" s="17" t="s">
        <v>12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8"/>
      <c r="BW10" s="21" t="s">
        <v>11</v>
      </c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19">
        <v>361734.02600000001</v>
      </c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</row>
    <row r="11" spans="1:108" s="9" customFormat="1" x14ac:dyDescent="0.2">
      <c r="A11" s="27" t="s">
        <v>10</v>
      </c>
      <c r="B11" s="27"/>
      <c r="C11" s="27"/>
      <c r="D11" s="27"/>
      <c r="E11" s="27"/>
      <c r="F11" s="27"/>
      <c r="G11" s="27"/>
      <c r="H11" s="27"/>
      <c r="I11" s="4"/>
      <c r="J11" s="24" t="s">
        <v>56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5"/>
      <c r="BW11" s="23" t="s">
        <v>11</v>
      </c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2">
        <f>56030.49+14981.665</f>
        <v>71012.154999999999</v>
      </c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</row>
    <row r="12" spans="1:108" s="9" customFormat="1" x14ac:dyDescent="0.2">
      <c r="A12" s="27" t="s">
        <v>13</v>
      </c>
      <c r="B12" s="27"/>
      <c r="C12" s="27"/>
      <c r="D12" s="27"/>
      <c r="E12" s="27"/>
      <c r="F12" s="27"/>
      <c r="G12" s="27"/>
      <c r="H12" s="27"/>
      <c r="I12" s="4"/>
      <c r="J12" s="24" t="s">
        <v>57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5"/>
      <c r="BW12" s="23" t="s">
        <v>11</v>
      </c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8">
        <v>17753.081999999999</v>
      </c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30"/>
    </row>
    <row r="13" spans="1:108" s="9" customFormat="1" x14ac:dyDescent="0.2">
      <c r="A13" s="27" t="s">
        <v>14</v>
      </c>
      <c r="B13" s="27"/>
      <c r="C13" s="27"/>
      <c r="D13" s="27"/>
      <c r="E13" s="27"/>
      <c r="F13" s="27"/>
      <c r="G13" s="27"/>
      <c r="H13" s="27"/>
      <c r="I13" s="4"/>
      <c r="J13" s="24" t="s">
        <v>58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5"/>
      <c r="BW13" s="23" t="s">
        <v>11</v>
      </c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8">
        <v>17273.596000000001</v>
      </c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30"/>
    </row>
    <row r="14" spans="1:108" s="9" customFormat="1" x14ac:dyDescent="0.2">
      <c r="A14" s="27" t="s">
        <v>59</v>
      </c>
      <c r="B14" s="27"/>
      <c r="C14" s="27"/>
      <c r="D14" s="27"/>
      <c r="E14" s="27"/>
      <c r="F14" s="27"/>
      <c r="G14" s="27"/>
      <c r="H14" s="27"/>
      <c r="I14" s="4"/>
      <c r="J14" s="24" t="s">
        <v>60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5"/>
      <c r="BW14" s="23" t="s">
        <v>11</v>
      </c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8">
        <v>15767.166999999999</v>
      </c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30"/>
    </row>
    <row r="15" spans="1:108" s="8" customFormat="1" ht="30.75" customHeight="1" x14ac:dyDescent="0.2">
      <c r="A15" s="26" t="s">
        <v>15</v>
      </c>
      <c r="B15" s="26"/>
      <c r="C15" s="26"/>
      <c r="D15" s="26"/>
      <c r="E15" s="26"/>
      <c r="F15" s="26"/>
      <c r="G15" s="26"/>
      <c r="H15" s="26"/>
      <c r="I15" s="3"/>
      <c r="J15" s="17" t="s">
        <v>16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8"/>
      <c r="BW15" s="21" t="s">
        <v>11</v>
      </c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19">
        <v>366405.66200000001</v>
      </c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</row>
    <row r="16" spans="1:108" s="9" customFormat="1" x14ac:dyDescent="0.2">
      <c r="A16" s="27" t="s">
        <v>17</v>
      </c>
      <c r="B16" s="27"/>
      <c r="C16" s="27"/>
      <c r="D16" s="27"/>
      <c r="E16" s="27"/>
      <c r="F16" s="27"/>
      <c r="G16" s="27"/>
      <c r="H16" s="27"/>
      <c r="I16" s="4"/>
      <c r="J16" s="24" t="s">
        <v>56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5"/>
      <c r="BW16" s="23" t="s">
        <v>11</v>
      </c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2">
        <v>154826.4</v>
      </c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</row>
    <row r="17" spans="1:108" s="9" customFormat="1" ht="15" customHeight="1" x14ac:dyDescent="0.2">
      <c r="A17" s="27" t="s">
        <v>18</v>
      </c>
      <c r="B17" s="27"/>
      <c r="C17" s="27"/>
      <c r="D17" s="27"/>
      <c r="E17" s="27"/>
      <c r="F17" s="27"/>
      <c r="G17" s="27"/>
      <c r="H17" s="27"/>
      <c r="I17" s="4"/>
      <c r="J17" s="24" t="s">
        <v>57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5"/>
      <c r="BW17" s="23" t="s">
        <v>11</v>
      </c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2">
        <v>45785.120000000003</v>
      </c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</row>
    <row r="18" spans="1:108" s="9" customFormat="1" ht="15" customHeight="1" x14ac:dyDescent="0.2">
      <c r="A18" s="27" t="s">
        <v>19</v>
      </c>
      <c r="B18" s="27"/>
      <c r="C18" s="27"/>
      <c r="D18" s="27"/>
      <c r="E18" s="27"/>
      <c r="F18" s="27"/>
      <c r="G18" s="27"/>
      <c r="H18" s="27"/>
      <c r="I18" s="4"/>
      <c r="J18" s="24" t="s">
        <v>58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5"/>
      <c r="BW18" s="23" t="s">
        <v>11</v>
      </c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2">
        <v>15633.96</v>
      </c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</row>
    <row r="19" spans="1:108" s="9" customFormat="1" x14ac:dyDescent="0.2">
      <c r="A19" s="27" t="s">
        <v>61</v>
      </c>
      <c r="B19" s="27"/>
      <c r="C19" s="27"/>
      <c r="D19" s="27"/>
      <c r="E19" s="27"/>
      <c r="F19" s="27"/>
      <c r="G19" s="27"/>
      <c r="H19" s="27"/>
      <c r="I19" s="4"/>
      <c r="J19" s="24" t="s">
        <v>60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5"/>
      <c r="BW19" s="23" t="s">
        <v>11</v>
      </c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2">
        <v>21623.93</v>
      </c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</row>
    <row r="20" spans="1:108" s="8" customFormat="1" ht="14.25" x14ac:dyDescent="0.2">
      <c r="A20" s="26" t="s">
        <v>20</v>
      </c>
      <c r="B20" s="26"/>
      <c r="C20" s="26"/>
      <c r="D20" s="26"/>
      <c r="E20" s="26"/>
      <c r="F20" s="26"/>
      <c r="G20" s="26"/>
      <c r="H20" s="26"/>
      <c r="I20" s="3"/>
      <c r="J20" s="17" t="s">
        <v>33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8"/>
      <c r="BW20" s="21" t="s">
        <v>11</v>
      </c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19">
        <v>4672</v>
      </c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</row>
    <row r="21" spans="1:108" s="8" customFormat="1" ht="14.25" x14ac:dyDescent="0.2">
      <c r="A21" s="26" t="s">
        <v>21</v>
      </c>
      <c r="B21" s="26"/>
      <c r="C21" s="26"/>
      <c r="D21" s="26"/>
      <c r="E21" s="26"/>
      <c r="F21" s="26"/>
      <c r="G21" s="26"/>
      <c r="H21" s="26"/>
      <c r="I21" s="3"/>
      <c r="J21" s="17" t="s">
        <v>34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8"/>
      <c r="BW21" s="21" t="s">
        <v>11</v>
      </c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19" t="s">
        <v>62</v>
      </c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</row>
    <row r="22" spans="1:108" s="8" customFormat="1" ht="14.25" x14ac:dyDescent="0.2">
      <c r="A22" s="26" t="s">
        <v>22</v>
      </c>
      <c r="B22" s="26"/>
      <c r="C22" s="26"/>
      <c r="D22" s="26"/>
      <c r="E22" s="26"/>
      <c r="F22" s="26"/>
      <c r="G22" s="26"/>
      <c r="H22" s="26"/>
      <c r="I22" s="3"/>
      <c r="J22" s="17" t="s">
        <v>35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8"/>
      <c r="BW22" s="21" t="s">
        <v>11</v>
      </c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19" t="s">
        <v>62</v>
      </c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</row>
    <row r="23" spans="1:108" s="8" customFormat="1" ht="14.25" x14ac:dyDescent="0.2">
      <c r="A23" s="26" t="s">
        <v>23</v>
      </c>
      <c r="B23" s="26"/>
      <c r="C23" s="26"/>
      <c r="D23" s="26"/>
      <c r="E23" s="26"/>
      <c r="F23" s="26"/>
      <c r="G23" s="26"/>
      <c r="H23" s="26"/>
      <c r="I23" s="3"/>
      <c r="J23" s="17" t="s">
        <v>36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8"/>
      <c r="BW23" s="21" t="s">
        <v>11</v>
      </c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19">
        <v>145</v>
      </c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</row>
    <row r="24" spans="1:108" s="8" customFormat="1" ht="14.25" x14ac:dyDescent="0.2">
      <c r="A24" s="26" t="s">
        <v>24</v>
      </c>
      <c r="B24" s="26"/>
      <c r="C24" s="26"/>
      <c r="D24" s="26"/>
      <c r="E24" s="26"/>
      <c r="F24" s="26"/>
      <c r="G24" s="26"/>
      <c r="H24" s="26"/>
      <c r="I24" s="3"/>
      <c r="J24" s="17" t="s">
        <v>37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8"/>
      <c r="BW24" s="21" t="s">
        <v>11</v>
      </c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19">
        <v>12115</v>
      </c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</row>
    <row r="25" spans="1:108" s="8" customFormat="1" ht="14.25" x14ac:dyDescent="0.2">
      <c r="A25" s="26" t="s">
        <v>25</v>
      </c>
      <c r="B25" s="26"/>
      <c r="C25" s="26"/>
      <c r="D25" s="26"/>
      <c r="E25" s="26"/>
      <c r="F25" s="26"/>
      <c r="G25" s="26"/>
      <c r="H25" s="26"/>
      <c r="I25" s="3"/>
      <c r="J25" s="17" t="s">
        <v>38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8"/>
      <c r="BW25" s="21" t="s">
        <v>11</v>
      </c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19">
        <v>5749</v>
      </c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</row>
    <row r="26" spans="1:108" s="8" customFormat="1" ht="14.25" x14ac:dyDescent="0.2">
      <c r="A26" s="26" t="s">
        <v>26</v>
      </c>
      <c r="B26" s="26"/>
      <c r="C26" s="26"/>
      <c r="D26" s="26"/>
      <c r="E26" s="26"/>
      <c r="F26" s="26"/>
      <c r="G26" s="26"/>
      <c r="H26" s="26"/>
      <c r="I26" s="3"/>
      <c r="J26" s="17" t="s">
        <v>39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8"/>
      <c r="BW26" s="21" t="s">
        <v>11</v>
      </c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19">
        <v>1549</v>
      </c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</row>
    <row r="27" spans="1:108" s="8" customFormat="1" ht="14.25" x14ac:dyDescent="0.2">
      <c r="A27" s="26" t="s">
        <v>27</v>
      </c>
      <c r="B27" s="26"/>
      <c r="C27" s="26"/>
      <c r="D27" s="26"/>
      <c r="E27" s="26"/>
      <c r="F27" s="26"/>
      <c r="G27" s="26"/>
      <c r="H27" s="26"/>
      <c r="I27" s="3"/>
      <c r="J27" s="17" t="s">
        <v>40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8"/>
      <c r="BW27" s="21" t="s">
        <v>11</v>
      </c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19">
        <v>140</v>
      </c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</row>
    <row r="28" spans="1:108" s="9" customFormat="1" x14ac:dyDescent="0.2">
      <c r="A28" s="27" t="s">
        <v>28</v>
      </c>
      <c r="B28" s="27"/>
      <c r="C28" s="27"/>
      <c r="D28" s="27"/>
      <c r="E28" s="27"/>
      <c r="F28" s="27"/>
      <c r="G28" s="27"/>
      <c r="H28" s="27"/>
      <c r="I28" s="4"/>
      <c r="J28" s="24" t="s">
        <v>41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5"/>
      <c r="BW28" s="23" t="s">
        <v>11</v>
      </c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2">
        <v>775</v>
      </c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</row>
    <row r="29" spans="1:108" s="8" customFormat="1" ht="14.25" x14ac:dyDescent="0.2">
      <c r="A29" s="26" t="s">
        <v>29</v>
      </c>
      <c r="B29" s="26"/>
      <c r="C29" s="26"/>
      <c r="D29" s="26"/>
      <c r="E29" s="26"/>
      <c r="F29" s="26"/>
      <c r="G29" s="26"/>
      <c r="H29" s="26"/>
      <c r="I29" s="3"/>
      <c r="J29" s="17" t="s">
        <v>42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8"/>
      <c r="BW29" s="21" t="s">
        <v>11</v>
      </c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19" t="s">
        <v>72</v>
      </c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</row>
    <row r="30" spans="1:108" s="8" customFormat="1" ht="14.25" x14ac:dyDescent="0.2">
      <c r="A30" s="26" t="s">
        <v>30</v>
      </c>
      <c r="B30" s="26"/>
      <c r="C30" s="26"/>
      <c r="D30" s="26"/>
      <c r="E30" s="26"/>
      <c r="F30" s="26"/>
      <c r="G30" s="26"/>
      <c r="H30" s="26"/>
      <c r="I30" s="3"/>
      <c r="J30" s="17" t="s">
        <v>43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8"/>
      <c r="BW30" s="21" t="s">
        <v>11</v>
      </c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19">
        <v>945</v>
      </c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</row>
    <row r="31" spans="1:108" s="8" customFormat="1" ht="14.25" x14ac:dyDescent="0.2">
      <c r="A31" s="26" t="s">
        <v>31</v>
      </c>
      <c r="B31" s="26"/>
      <c r="C31" s="26"/>
      <c r="D31" s="26"/>
      <c r="E31" s="26"/>
      <c r="F31" s="26"/>
      <c r="G31" s="26"/>
      <c r="H31" s="26"/>
      <c r="I31" s="3"/>
      <c r="J31" s="17" t="s">
        <v>44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8"/>
      <c r="BW31" s="21" t="s">
        <v>11</v>
      </c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19" t="s">
        <v>62</v>
      </c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</row>
    <row r="32" spans="1:108" s="8" customFormat="1" ht="14.25" x14ac:dyDescent="0.2">
      <c r="A32" s="26" t="s">
        <v>32</v>
      </c>
      <c r="B32" s="26"/>
      <c r="C32" s="26"/>
      <c r="D32" s="26"/>
      <c r="E32" s="26"/>
      <c r="F32" s="26"/>
      <c r="G32" s="26"/>
      <c r="H32" s="26"/>
      <c r="I32" s="3"/>
      <c r="J32" s="17" t="s">
        <v>45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8"/>
      <c r="BW32" s="21" t="s">
        <v>11</v>
      </c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19">
        <v>464</v>
      </c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</row>
  </sheetData>
  <mergeCells count="98">
    <mergeCell ref="A15:H15"/>
    <mergeCell ref="J15:BV15"/>
    <mergeCell ref="A7:DD7"/>
    <mergeCell ref="A9:H9"/>
    <mergeCell ref="CM9:DD9"/>
    <mergeCell ref="A11:H11"/>
    <mergeCell ref="CM11:DD11"/>
    <mergeCell ref="BW11:CL11"/>
    <mergeCell ref="BW9:CL9"/>
    <mergeCell ref="I9:BV9"/>
    <mergeCell ref="J11:BV11"/>
    <mergeCell ref="CM10:DD10"/>
    <mergeCell ref="A10:H10"/>
    <mergeCell ref="BW10:CL10"/>
    <mergeCell ref="J10:BV10"/>
    <mergeCell ref="BW14:CL14"/>
    <mergeCell ref="A14:H14"/>
    <mergeCell ref="CM14:DD14"/>
    <mergeCell ref="CM12:DD12"/>
    <mergeCell ref="BW12:CL12"/>
    <mergeCell ref="J12:BV12"/>
    <mergeCell ref="J14:BV14"/>
    <mergeCell ref="A12:H12"/>
    <mergeCell ref="A13:H13"/>
    <mergeCell ref="CM13:DD13"/>
    <mergeCell ref="BW13:CL13"/>
    <mergeCell ref="J13:BV13"/>
    <mergeCell ref="A16:H16"/>
    <mergeCell ref="J16:BV16"/>
    <mergeCell ref="J18:BV18"/>
    <mergeCell ref="A22:H22"/>
    <mergeCell ref="A21:H21"/>
    <mergeCell ref="J17:BV17"/>
    <mergeCell ref="J22:BV22"/>
    <mergeCell ref="BW21:CL21"/>
    <mergeCell ref="BW15:CL15"/>
    <mergeCell ref="BW16:CL16"/>
    <mergeCell ref="CM17:DD17"/>
    <mergeCell ref="BW17:CL17"/>
    <mergeCell ref="CM15:DD15"/>
    <mergeCell ref="CM16:DD16"/>
    <mergeCell ref="A31:H31"/>
    <mergeCell ref="A23:H23"/>
    <mergeCell ref="A28:H28"/>
    <mergeCell ref="A17:H17"/>
    <mergeCell ref="A18:H18"/>
    <mergeCell ref="A19:H19"/>
    <mergeCell ref="A20:H20"/>
    <mergeCell ref="A26:H26"/>
    <mergeCell ref="A27:H27"/>
    <mergeCell ref="BW25:CL25"/>
    <mergeCell ref="J26:BV26"/>
    <mergeCell ref="CM18:DD18"/>
    <mergeCell ref="BW18:CL18"/>
    <mergeCell ref="CM23:DD23"/>
    <mergeCell ref="BW23:CL23"/>
    <mergeCell ref="J23:BV23"/>
    <mergeCell ref="J25:BV25"/>
    <mergeCell ref="CM21:DD21"/>
    <mergeCell ref="CM25:DD25"/>
    <mergeCell ref="CM19:DD19"/>
    <mergeCell ref="BW19:CL19"/>
    <mergeCell ref="J19:BV19"/>
    <mergeCell ref="CM20:DD20"/>
    <mergeCell ref="BW20:CL20"/>
    <mergeCell ref="J20:BV20"/>
    <mergeCell ref="A32:H32"/>
    <mergeCell ref="A29:H29"/>
    <mergeCell ref="A30:H30"/>
    <mergeCell ref="CM24:DD24"/>
    <mergeCell ref="BW24:CL24"/>
    <mergeCell ref="J24:BV24"/>
    <mergeCell ref="CM26:DD26"/>
    <mergeCell ref="A24:H24"/>
    <mergeCell ref="A25:H25"/>
    <mergeCell ref="BW32:CL32"/>
    <mergeCell ref="J32:BV32"/>
    <mergeCell ref="CM29:DD29"/>
    <mergeCell ref="BW29:CL29"/>
    <mergeCell ref="J29:BV29"/>
    <mergeCell ref="CM30:DD30"/>
    <mergeCell ref="BW30:CL30"/>
    <mergeCell ref="J30:BV30"/>
    <mergeCell ref="CM31:DD31"/>
    <mergeCell ref="CM32:DD32"/>
    <mergeCell ref="A3:DD5"/>
    <mergeCell ref="BW31:CL31"/>
    <mergeCell ref="J31:BV31"/>
    <mergeCell ref="CM27:DD27"/>
    <mergeCell ref="BW27:CL27"/>
    <mergeCell ref="J27:BV27"/>
    <mergeCell ref="CM28:DD28"/>
    <mergeCell ref="BW28:CL28"/>
    <mergeCell ref="BW26:CL26"/>
    <mergeCell ref="J28:BV28"/>
    <mergeCell ref="J21:BV21"/>
    <mergeCell ref="CM22:DD22"/>
    <mergeCell ref="BW22:CL22"/>
  </mergeCells>
  <phoneticPr fontId="22" type="noConversion"/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9"/>
  <sheetViews>
    <sheetView zoomScaleSheetLayoutView="100" workbookViewId="0">
      <selection activeCell="DB23" sqref="DB23"/>
    </sheetView>
  </sheetViews>
  <sheetFormatPr defaultColWidth="0.85546875" defaultRowHeight="12.75" x14ac:dyDescent="0.2"/>
  <cols>
    <col min="1" max="87" width="0.85546875" style="10"/>
    <col min="88" max="88" width="0.28515625" style="10" customWidth="1"/>
    <col min="89" max="96" width="0.85546875" style="10"/>
    <col min="97" max="97" width="1.85546875" style="10" customWidth="1"/>
    <col min="98" max="105" width="0.85546875" style="10"/>
    <col min="106" max="106" width="0.85546875" style="10" customWidth="1"/>
    <col min="107" max="181" width="0.85546875" style="10"/>
    <col min="182" max="182" width="6" style="10" customWidth="1"/>
    <col min="183" max="16384" width="0.85546875" style="10"/>
  </cols>
  <sheetData>
    <row r="1" spans="1:167" s="1" customFormat="1" ht="15" customHeight="1" x14ac:dyDescent="0.25">
      <c r="B1" s="31" t="s">
        <v>73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</row>
    <row r="2" spans="1:167" ht="6" customHeight="1" x14ac:dyDescent="0.2"/>
    <row r="3" spans="1:167" s="11" customFormat="1" ht="12.75" customHeight="1" x14ac:dyDescent="0.2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50"/>
      <c r="BF3" s="48" t="s">
        <v>3</v>
      </c>
      <c r="BG3" s="49"/>
      <c r="BH3" s="49"/>
      <c r="BI3" s="49"/>
      <c r="BJ3" s="49"/>
      <c r="BK3" s="49"/>
      <c r="BL3" s="49"/>
      <c r="BM3" s="49"/>
      <c r="BN3" s="49"/>
      <c r="BO3" s="50"/>
      <c r="BP3" s="43" t="s">
        <v>4</v>
      </c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5"/>
    </row>
    <row r="4" spans="1:167" s="11" customFormat="1" ht="113.2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8"/>
      <c r="BF4" s="51"/>
      <c r="BG4" s="52"/>
      <c r="BH4" s="52"/>
      <c r="BI4" s="52"/>
      <c r="BJ4" s="52"/>
      <c r="BK4" s="52"/>
      <c r="BL4" s="52"/>
      <c r="BM4" s="52"/>
      <c r="BN4" s="52"/>
      <c r="BO4" s="53"/>
      <c r="BP4" s="39" t="s">
        <v>63</v>
      </c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 t="s">
        <v>64</v>
      </c>
      <c r="CC4" s="39"/>
      <c r="CD4" s="39"/>
      <c r="CE4" s="39"/>
      <c r="CF4" s="39"/>
      <c r="CG4" s="39"/>
      <c r="CH4" s="39"/>
      <c r="CI4" s="39"/>
      <c r="CJ4" s="39"/>
      <c r="CK4" s="39" t="s">
        <v>65</v>
      </c>
      <c r="CL4" s="39"/>
      <c r="CM4" s="39"/>
      <c r="CN4" s="39"/>
      <c r="CO4" s="39"/>
      <c r="CP4" s="39"/>
      <c r="CQ4" s="39"/>
      <c r="CR4" s="39"/>
      <c r="CS4" s="39"/>
      <c r="CT4" s="39" t="s">
        <v>66</v>
      </c>
      <c r="CU4" s="39"/>
      <c r="CV4" s="39"/>
      <c r="CW4" s="39"/>
      <c r="CX4" s="39"/>
      <c r="CY4" s="39"/>
      <c r="CZ4" s="39"/>
      <c r="DA4" s="39"/>
      <c r="DB4" s="39"/>
      <c r="DC4" s="39" t="s">
        <v>5</v>
      </c>
      <c r="DD4" s="39"/>
      <c r="DE4" s="39"/>
      <c r="DF4" s="39"/>
      <c r="DG4" s="39"/>
      <c r="DH4" s="39"/>
      <c r="DI4" s="39"/>
      <c r="DJ4" s="39"/>
      <c r="DK4" s="39"/>
      <c r="DL4" s="39" t="s">
        <v>67</v>
      </c>
      <c r="DM4" s="39"/>
      <c r="DN4" s="39"/>
      <c r="DO4" s="39"/>
      <c r="DP4" s="39"/>
      <c r="DQ4" s="39"/>
      <c r="DR4" s="39"/>
      <c r="DS4" s="39"/>
      <c r="DT4" s="39"/>
      <c r="DU4" s="39"/>
      <c r="DV4" s="39" t="s">
        <v>68</v>
      </c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 t="s">
        <v>69</v>
      </c>
      <c r="EL4" s="39"/>
      <c r="EM4" s="39"/>
      <c r="EN4" s="39"/>
      <c r="EO4" s="39"/>
      <c r="EP4" s="39"/>
      <c r="EQ4" s="39"/>
      <c r="ER4" s="39"/>
      <c r="ES4" s="39"/>
      <c r="ET4" s="39" t="s">
        <v>70</v>
      </c>
      <c r="EU4" s="39"/>
      <c r="EV4" s="39"/>
      <c r="EW4" s="39"/>
      <c r="EX4" s="39"/>
      <c r="EY4" s="39"/>
      <c r="EZ4" s="39"/>
      <c r="FA4" s="39"/>
      <c r="FB4" s="39"/>
      <c r="FC4" s="39"/>
      <c r="FD4" s="39" t="s">
        <v>71</v>
      </c>
      <c r="FE4" s="39"/>
      <c r="FF4" s="39"/>
      <c r="FG4" s="39"/>
      <c r="FH4" s="39"/>
      <c r="FI4" s="39"/>
      <c r="FJ4" s="39"/>
      <c r="FK4" s="39"/>
    </row>
    <row r="5" spans="1:167" s="11" customFormat="1" ht="12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8"/>
      <c r="BF5" s="37">
        <v>1</v>
      </c>
      <c r="BG5" s="37"/>
      <c r="BH5" s="37"/>
      <c r="BI5" s="37"/>
      <c r="BJ5" s="37"/>
      <c r="BK5" s="37"/>
      <c r="BL5" s="37"/>
      <c r="BM5" s="37"/>
      <c r="BN5" s="37"/>
      <c r="BO5" s="37"/>
      <c r="BP5" s="37">
        <v>2</v>
      </c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>
        <v>3</v>
      </c>
      <c r="CC5" s="37"/>
      <c r="CD5" s="37"/>
      <c r="CE5" s="37"/>
      <c r="CF5" s="37"/>
      <c r="CG5" s="37"/>
      <c r="CH5" s="37"/>
      <c r="CI5" s="37"/>
      <c r="CJ5" s="37"/>
      <c r="CK5" s="37">
        <v>4</v>
      </c>
      <c r="CL5" s="37"/>
      <c r="CM5" s="37"/>
      <c r="CN5" s="37"/>
      <c r="CO5" s="37"/>
      <c r="CP5" s="37"/>
      <c r="CQ5" s="37"/>
      <c r="CR5" s="37"/>
      <c r="CS5" s="37"/>
      <c r="CT5" s="37">
        <v>5</v>
      </c>
      <c r="CU5" s="37"/>
      <c r="CV5" s="37"/>
      <c r="CW5" s="37"/>
      <c r="CX5" s="37"/>
      <c r="CY5" s="37"/>
      <c r="CZ5" s="37"/>
      <c r="DA5" s="37"/>
      <c r="DB5" s="37"/>
      <c r="DC5" s="37">
        <v>6</v>
      </c>
      <c r="DD5" s="37"/>
      <c r="DE5" s="37"/>
      <c r="DF5" s="37"/>
      <c r="DG5" s="37"/>
      <c r="DH5" s="37"/>
      <c r="DI5" s="37"/>
      <c r="DJ5" s="37"/>
      <c r="DK5" s="37"/>
      <c r="DL5" s="37">
        <v>7</v>
      </c>
      <c r="DM5" s="37"/>
      <c r="DN5" s="37"/>
      <c r="DO5" s="37"/>
      <c r="DP5" s="37"/>
      <c r="DQ5" s="37"/>
      <c r="DR5" s="37"/>
      <c r="DS5" s="37"/>
      <c r="DT5" s="37"/>
      <c r="DU5" s="37"/>
      <c r="DV5" s="37">
        <v>8</v>
      </c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>
        <v>9</v>
      </c>
      <c r="EL5" s="37"/>
      <c r="EM5" s="37"/>
      <c r="EN5" s="37"/>
      <c r="EO5" s="37"/>
      <c r="EP5" s="37"/>
      <c r="EQ5" s="37"/>
      <c r="ER5" s="37"/>
      <c r="ES5" s="37"/>
      <c r="ET5" s="37">
        <v>10</v>
      </c>
      <c r="EU5" s="37"/>
      <c r="EV5" s="37"/>
      <c r="EW5" s="37"/>
      <c r="EX5" s="37"/>
      <c r="EY5" s="37"/>
      <c r="EZ5" s="37"/>
      <c r="FA5" s="37"/>
      <c r="FB5" s="37"/>
      <c r="FC5" s="37"/>
      <c r="FD5" s="37">
        <v>11</v>
      </c>
      <c r="FE5" s="37"/>
      <c r="FF5" s="37"/>
      <c r="FG5" s="37"/>
      <c r="FH5" s="37"/>
      <c r="FI5" s="37"/>
      <c r="FJ5" s="37"/>
      <c r="FK5" s="37"/>
    </row>
    <row r="6" spans="1:167" ht="15" customHeight="1" x14ac:dyDescent="0.2">
      <c r="A6" s="12"/>
      <c r="B6" s="61" t="s">
        <v>47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2"/>
      <c r="BF6" s="63">
        <f>SUM(BF7:BO10)</f>
        <v>237870.33</v>
      </c>
      <c r="BG6" s="64"/>
      <c r="BH6" s="64"/>
      <c r="BI6" s="64"/>
      <c r="BJ6" s="64"/>
      <c r="BK6" s="64"/>
      <c r="BL6" s="64"/>
      <c r="BM6" s="64"/>
      <c r="BN6" s="64"/>
      <c r="BO6" s="65"/>
      <c r="BP6" s="38">
        <v>0</v>
      </c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6">
        <f>SUM(CB7:CJ10)</f>
        <v>54557.71</v>
      </c>
      <c r="CC6" s="36"/>
      <c r="CD6" s="36"/>
      <c r="CE6" s="36"/>
      <c r="CF6" s="36"/>
      <c r="CG6" s="36"/>
      <c r="CH6" s="36"/>
      <c r="CI6" s="36"/>
      <c r="CJ6" s="36"/>
      <c r="CK6" s="36">
        <f>SUM(CK7:CS10)</f>
        <v>116844.2</v>
      </c>
      <c r="CL6" s="36"/>
      <c r="CM6" s="36"/>
      <c r="CN6" s="36"/>
      <c r="CO6" s="36"/>
      <c r="CP6" s="36"/>
      <c r="CQ6" s="36"/>
      <c r="CR6" s="36"/>
      <c r="CS6" s="36"/>
      <c r="CT6" s="36">
        <f>SUM(CT7:DB10)</f>
        <v>34540.520000000004</v>
      </c>
      <c r="CU6" s="36"/>
      <c r="CV6" s="36"/>
      <c r="CW6" s="36"/>
      <c r="CX6" s="36"/>
      <c r="CY6" s="36"/>
      <c r="CZ6" s="36"/>
      <c r="DA6" s="36"/>
      <c r="DB6" s="36"/>
      <c r="DC6" s="36">
        <f>SUM(DC7:DK10)</f>
        <v>5265.1799999999994</v>
      </c>
      <c r="DD6" s="36"/>
      <c r="DE6" s="36"/>
      <c r="DF6" s="36"/>
      <c r="DG6" s="36"/>
      <c r="DH6" s="36"/>
      <c r="DI6" s="36"/>
      <c r="DJ6" s="36"/>
      <c r="DK6" s="36"/>
      <c r="DL6" s="36">
        <f>SUM(DL7:DU10)</f>
        <v>26662.720000000001</v>
      </c>
      <c r="DM6" s="36"/>
      <c r="DN6" s="36"/>
      <c r="DO6" s="36"/>
      <c r="DP6" s="36"/>
      <c r="DQ6" s="36"/>
      <c r="DR6" s="36"/>
      <c r="DS6" s="36"/>
      <c r="DT6" s="36"/>
      <c r="DU6" s="36"/>
      <c r="DV6" s="36">
        <v>0</v>
      </c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>
        <v>0</v>
      </c>
      <c r="EL6" s="36"/>
      <c r="EM6" s="36"/>
      <c r="EN6" s="36"/>
      <c r="EO6" s="36"/>
      <c r="EP6" s="36"/>
      <c r="EQ6" s="36"/>
      <c r="ER6" s="36"/>
      <c r="ES6" s="36"/>
      <c r="ET6" s="36">
        <v>0</v>
      </c>
      <c r="EU6" s="36"/>
      <c r="EV6" s="36"/>
      <c r="EW6" s="36"/>
      <c r="EX6" s="36"/>
      <c r="EY6" s="36"/>
      <c r="EZ6" s="36"/>
      <c r="FA6" s="36"/>
      <c r="FB6" s="36"/>
      <c r="FC6" s="36"/>
      <c r="FD6" s="36">
        <v>0</v>
      </c>
      <c r="FE6" s="36"/>
      <c r="FF6" s="36"/>
      <c r="FG6" s="36"/>
      <c r="FH6" s="36"/>
      <c r="FI6" s="36"/>
      <c r="FJ6" s="36"/>
      <c r="FK6" s="36"/>
    </row>
    <row r="7" spans="1:167" ht="15" customHeight="1" x14ac:dyDescent="0.2">
      <c r="A7" s="13"/>
      <c r="B7" s="59" t="s">
        <v>48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60"/>
      <c r="BF7" s="38">
        <f>SUM(CB7:FK7)</f>
        <v>154826.90999999997</v>
      </c>
      <c r="BG7" s="38"/>
      <c r="BH7" s="38"/>
      <c r="BI7" s="38"/>
      <c r="BJ7" s="38"/>
      <c r="BK7" s="38"/>
      <c r="BL7" s="38"/>
      <c r="BM7" s="38"/>
      <c r="BN7" s="38"/>
      <c r="BO7" s="38"/>
      <c r="BP7" s="38">
        <v>0</v>
      </c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6">
        <f>8432.44+6271.55+20057.96+6888.72</f>
        <v>41650.67</v>
      </c>
      <c r="CC7" s="36"/>
      <c r="CD7" s="36"/>
      <c r="CE7" s="36"/>
      <c r="CF7" s="36"/>
      <c r="CG7" s="36"/>
      <c r="CH7" s="36"/>
      <c r="CI7" s="36"/>
      <c r="CJ7" s="36"/>
      <c r="CK7" s="36">
        <v>76651.78</v>
      </c>
      <c r="CL7" s="36"/>
      <c r="CM7" s="36"/>
      <c r="CN7" s="36"/>
      <c r="CO7" s="36"/>
      <c r="CP7" s="36"/>
      <c r="CQ7" s="36"/>
      <c r="CR7" s="36"/>
      <c r="CS7" s="36"/>
      <c r="CT7" s="36">
        <v>22684.67</v>
      </c>
      <c r="CU7" s="36"/>
      <c r="CV7" s="36"/>
      <c r="CW7" s="36"/>
      <c r="CX7" s="36"/>
      <c r="CY7" s="36"/>
      <c r="CZ7" s="36"/>
      <c r="DA7" s="36"/>
      <c r="DB7" s="36"/>
      <c r="DC7" s="36">
        <v>4568.96</v>
      </c>
      <c r="DD7" s="36"/>
      <c r="DE7" s="36"/>
      <c r="DF7" s="36"/>
      <c r="DG7" s="36"/>
      <c r="DH7" s="36"/>
      <c r="DI7" s="36"/>
      <c r="DJ7" s="36"/>
      <c r="DK7" s="36"/>
      <c r="DL7" s="36">
        <f>5743.61+3527.22</f>
        <v>9270.83</v>
      </c>
      <c r="DM7" s="36"/>
      <c r="DN7" s="36"/>
      <c r="DO7" s="36"/>
      <c r="DP7" s="36"/>
      <c r="DQ7" s="36"/>
      <c r="DR7" s="36"/>
      <c r="DS7" s="36"/>
      <c r="DT7" s="36"/>
      <c r="DU7" s="36"/>
      <c r="DV7" s="40">
        <v>0</v>
      </c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2"/>
      <c r="EK7" s="36">
        <v>0</v>
      </c>
      <c r="EL7" s="36"/>
      <c r="EM7" s="36"/>
      <c r="EN7" s="36"/>
      <c r="EO7" s="36"/>
      <c r="EP7" s="36"/>
      <c r="EQ7" s="36"/>
      <c r="ER7" s="36"/>
      <c r="ES7" s="36"/>
      <c r="ET7" s="36">
        <v>0</v>
      </c>
      <c r="EU7" s="36"/>
      <c r="EV7" s="36"/>
      <c r="EW7" s="36"/>
      <c r="EX7" s="36"/>
      <c r="EY7" s="36"/>
      <c r="EZ7" s="36"/>
      <c r="FA7" s="36"/>
      <c r="FB7" s="36"/>
      <c r="FC7" s="36"/>
      <c r="FD7" s="36">
        <v>0</v>
      </c>
      <c r="FE7" s="36"/>
      <c r="FF7" s="36"/>
      <c r="FG7" s="36"/>
      <c r="FH7" s="36"/>
      <c r="FI7" s="36"/>
      <c r="FJ7" s="36"/>
      <c r="FK7" s="36"/>
    </row>
    <row r="8" spans="1:167" ht="15" customHeight="1" x14ac:dyDescent="0.2">
      <c r="A8" s="12"/>
      <c r="B8" s="54" t="s">
        <v>49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38">
        <f>SUM(CB8:FK8)</f>
        <v>15633.97</v>
      </c>
      <c r="BG8" s="38"/>
      <c r="BH8" s="38"/>
      <c r="BI8" s="38"/>
      <c r="BJ8" s="38"/>
      <c r="BK8" s="38"/>
      <c r="BL8" s="38"/>
      <c r="BM8" s="38"/>
      <c r="BN8" s="38"/>
      <c r="BO8" s="38"/>
      <c r="BP8" s="38">
        <v>0</v>
      </c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6">
        <f>342.41+640.26+1273.46+926.68</f>
        <v>3182.81</v>
      </c>
      <c r="CC8" s="36"/>
      <c r="CD8" s="36"/>
      <c r="CE8" s="36"/>
      <c r="CF8" s="36"/>
      <c r="CG8" s="36"/>
      <c r="CH8" s="36"/>
      <c r="CI8" s="36"/>
      <c r="CJ8" s="36"/>
      <c r="CK8" s="36">
        <v>8581.84</v>
      </c>
      <c r="CL8" s="36"/>
      <c r="CM8" s="36"/>
      <c r="CN8" s="36"/>
      <c r="CO8" s="36"/>
      <c r="CP8" s="36"/>
      <c r="CQ8" s="36"/>
      <c r="CR8" s="36"/>
      <c r="CS8" s="36"/>
      <c r="CT8" s="36">
        <v>2549.38</v>
      </c>
      <c r="CU8" s="36"/>
      <c r="CV8" s="36"/>
      <c r="CW8" s="36"/>
      <c r="CX8" s="36"/>
      <c r="CY8" s="36"/>
      <c r="CZ8" s="36"/>
      <c r="DA8" s="36"/>
      <c r="DB8" s="36"/>
      <c r="DC8" s="36">
        <v>157.41999999999999</v>
      </c>
      <c r="DD8" s="36"/>
      <c r="DE8" s="36"/>
      <c r="DF8" s="36"/>
      <c r="DG8" s="36"/>
      <c r="DH8" s="36"/>
      <c r="DI8" s="36"/>
      <c r="DJ8" s="36"/>
      <c r="DK8" s="36"/>
      <c r="DL8" s="36">
        <f>431.81+730.71</f>
        <v>1162.52</v>
      </c>
      <c r="DM8" s="36"/>
      <c r="DN8" s="36"/>
      <c r="DO8" s="36"/>
      <c r="DP8" s="36"/>
      <c r="DQ8" s="36"/>
      <c r="DR8" s="36"/>
      <c r="DS8" s="36"/>
      <c r="DT8" s="36"/>
      <c r="DU8" s="36"/>
      <c r="DV8" s="40">
        <v>0</v>
      </c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2"/>
      <c r="EK8" s="36">
        <v>0</v>
      </c>
      <c r="EL8" s="36"/>
      <c r="EM8" s="36"/>
      <c r="EN8" s="36"/>
      <c r="EO8" s="36"/>
      <c r="EP8" s="36"/>
      <c r="EQ8" s="36"/>
      <c r="ER8" s="36"/>
      <c r="ES8" s="36"/>
      <c r="ET8" s="36">
        <v>0</v>
      </c>
      <c r="EU8" s="36"/>
      <c r="EV8" s="36"/>
      <c r="EW8" s="36"/>
      <c r="EX8" s="36"/>
      <c r="EY8" s="36"/>
      <c r="EZ8" s="36"/>
      <c r="FA8" s="36"/>
      <c r="FB8" s="36"/>
      <c r="FC8" s="36"/>
      <c r="FD8" s="36">
        <v>0</v>
      </c>
      <c r="FE8" s="36"/>
      <c r="FF8" s="36"/>
      <c r="FG8" s="36"/>
      <c r="FH8" s="36"/>
      <c r="FI8" s="36"/>
      <c r="FJ8" s="36"/>
      <c r="FK8" s="36"/>
    </row>
    <row r="9" spans="1:167" ht="15" customHeight="1" x14ac:dyDescent="0.2">
      <c r="A9" s="12"/>
      <c r="B9" s="54" t="s">
        <v>50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5"/>
      <c r="BF9" s="38">
        <f>SUM(CB9:FK9)</f>
        <v>45785.53</v>
      </c>
      <c r="BG9" s="38"/>
      <c r="BH9" s="38"/>
      <c r="BI9" s="38"/>
      <c r="BJ9" s="38"/>
      <c r="BK9" s="38"/>
      <c r="BL9" s="38"/>
      <c r="BM9" s="38"/>
      <c r="BN9" s="38"/>
      <c r="BO9" s="38"/>
      <c r="BP9" s="38">
        <v>0</v>
      </c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6">
        <f>434.79+2288.3+1344.46+1249.22</f>
        <v>5316.77</v>
      </c>
      <c r="CC9" s="36"/>
      <c r="CD9" s="36"/>
      <c r="CE9" s="36"/>
      <c r="CF9" s="36"/>
      <c r="CG9" s="36"/>
      <c r="CH9" s="36"/>
      <c r="CI9" s="36"/>
      <c r="CJ9" s="36"/>
      <c r="CK9" s="36">
        <v>19645.48</v>
      </c>
      <c r="CL9" s="36"/>
      <c r="CM9" s="36"/>
      <c r="CN9" s="36"/>
      <c r="CO9" s="36"/>
      <c r="CP9" s="36"/>
      <c r="CQ9" s="36"/>
      <c r="CR9" s="36"/>
      <c r="CS9" s="36"/>
      <c r="CT9" s="36">
        <v>5743.1</v>
      </c>
      <c r="CU9" s="36"/>
      <c r="CV9" s="36"/>
      <c r="CW9" s="36"/>
      <c r="CX9" s="36"/>
      <c r="CY9" s="36"/>
      <c r="CZ9" s="36"/>
      <c r="DA9" s="36"/>
      <c r="DB9" s="36"/>
      <c r="DC9" s="36">
        <v>350.15</v>
      </c>
      <c r="DD9" s="36"/>
      <c r="DE9" s="36"/>
      <c r="DF9" s="36"/>
      <c r="DG9" s="36"/>
      <c r="DH9" s="36"/>
      <c r="DI9" s="36"/>
      <c r="DJ9" s="36"/>
      <c r="DK9" s="36"/>
      <c r="DL9" s="36">
        <f>13880.75+849.28</f>
        <v>14730.03</v>
      </c>
      <c r="DM9" s="36"/>
      <c r="DN9" s="36"/>
      <c r="DO9" s="36"/>
      <c r="DP9" s="36"/>
      <c r="DQ9" s="36"/>
      <c r="DR9" s="36"/>
      <c r="DS9" s="36"/>
      <c r="DT9" s="36"/>
      <c r="DU9" s="36"/>
      <c r="DV9" s="40">
        <v>0</v>
      </c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2"/>
      <c r="EK9" s="36">
        <v>0</v>
      </c>
      <c r="EL9" s="36"/>
      <c r="EM9" s="36"/>
      <c r="EN9" s="36"/>
      <c r="EO9" s="36"/>
      <c r="EP9" s="36"/>
      <c r="EQ9" s="36"/>
      <c r="ER9" s="36"/>
      <c r="ES9" s="36"/>
      <c r="ET9" s="36">
        <v>0</v>
      </c>
      <c r="EU9" s="36"/>
      <c r="EV9" s="36"/>
      <c r="EW9" s="36"/>
      <c r="EX9" s="36"/>
      <c r="EY9" s="36"/>
      <c r="EZ9" s="36"/>
      <c r="FA9" s="36"/>
      <c r="FB9" s="36"/>
      <c r="FC9" s="36"/>
      <c r="FD9" s="36">
        <v>0</v>
      </c>
      <c r="FE9" s="36"/>
      <c r="FF9" s="36"/>
      <c r="FG9" s="36"/>
      <c r="FH9" s="36"/>
      <c r="FI9" s="36"/>
      <c r="FJ9" s="36"/>
      <c r="FK9" s="36"/>
    </row>
    <row r="10" spans="1:167" ht="15" customHeight="1" x14ac:dyDescent="0.2">
      <c r="A10" s="12"/>
      <c r="B10" s="46" t="s">
        <v>51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7"/>
      <c r="BF10" s="38">
        <f>SUM(CB10:FK10)</f>
        <v>21623.920000000002</v>
      </c>
      <c r="BG10" s="38"/>
      <c r="BH10" s="38"/>
      <c r="BI10" s="38"/>
      <c r="BJ10" s="38"/>
      <c r="BK10" s="38"/>
      <c r="BL10" s="38"/>
      <c r="BM10" s="38"/>
      <c r="BN10" s="38"/>
      <c r="BO10" s="38"/>
      <c r="BP10" s="38">
        <v>0</v>
      </c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6">
        <f>840.96+1598.14+542.62+1425.74</f>
        <v>4407.46</v>
      </c>
      <c r="CC10" s="36"/>
      <c r="CD10" s="36"/>
      <c r="CE10" s="36"/>
      <c r="CF10" s="36"/>
      <c r="CG10" s="36"/>
      <c r="CH10" s="36"/>
      <c r="CI10" s="36"/>
      <c r="CJ10" s="36"/>
      <c r="CK10" s="36">
        <v>11965.1</v>
      </c>
      <c r="CL10" s="36"/>
      <c r="CM10" s="36"/>
      <c r="CN10" s="36"/>
      <c r="CO10" s="36"/>
      <c r="CP10" s="36"/>
      <c r="CQ10" s="36"/>
      <c r="CR10" s="36"/>
      <c r="CS10" s="36"/>
      <c r="CT10" s="36">
        <v>3563.37</v>
      </c>
      <c r="CU10" s="36"/>
      <c r="CV10" s="36"/>
      <c r="CW10" s="36"/>
      <c r="CX10" s="36"/>
      <c r="CY10" s="36"/>
      <c r="CZ10" s="36"/>
      <c r="DA10" s="36"/>
      <c r="DB10" s="36"/>
      <c r="DC10" s="36">
        <v>188.65</v>
      </c>
      <c r="DD10" s="36"/>
      <c r="DE10" s="36"/>
      <c r="DF10" s="36"/>
      <c r="DG10" s="36"/>
      <c r="DH10" s="36"/>
      <c r="DI10" s="36"/>
      <c r="DJ10" s="36"/>
      <c r="DK10" s="36"/>
      <c r="DL10" s="36">
        <f>674.58+824.76</f>
        <v>1499.3400000000001</v>
      </c>
      <c r="DM10" s="36"/>
      <c r="DN10" s="36"/>
      <c r="DO10" s="36"/>
      <c r="DP10" s="36"/>
      <c r="DQ10" s="36"/>
      <c r="DR10" s="36"/>
      <c r="DS10" s="36"/>
      <c r="DT10" s="36"/>
      <c r="DU10" s="36"/>
      <c r="DV10" s="40">
        <v>0</v>
      </c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2"/>
      <c r="EK10" s="36">
        <v>0</v>
      </c>
      <c r="EL10" s="36"/>
      <c r="EM10" s="36"/>
      <c r="EN10" s="36"/>
      <c r="EO10" s="36"/>
      <c r="EP10" s="36"/>
      <c r="EQ10" s="36"/>
      <c r="ER10" s="36"/>
      <c r="ES10" s="36"/>
      <c r="ET10" s="36">
        <v>0</v>
      </c>
      <c r="EU10" s="36"/>
      <c r="EV10" s="36"/>
      <c r="EW10" s="36"/>
      <c r="EX10" s="36"/>
      <c r="EY10" s="36"/>
      <c r="EZ10" s="36"/>
      <c r="FA10" s="36"/>
      <c r="FB10" s="36"/>
      <c r="FC10" s="36"/>
      <c r="FD10" s="36">
        <v>0</v>
      </c>
      <c r="FE10" s="36"/>
      <c r="FF10" s="36"/>
      <c r="FG10" s="36"/>
      <c r="FH10" s="36"/>
      <c r="FI10" s="36"/>
      <c r="FJ10" s="36"/>
      <c r="FK10" s="36"/>
    </row>
    <row r="11" spans="1:167" ht="27.75" customHeight="1" x14ac:dyDescent="0.2">
      <c r="A11" s="12"/>
      <c r="B11" s="54" t="s">
        <v>52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38">
        <v>0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>
        <v>0</v>
      </c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6">
        <v>0</v>
      </c>
      <c r="CC11" s="36"/>
      <c r="CD11" s="36"/>
      <c r="CE11" s="36"/>
      <c r="CF11" s="36"/>
      <c r="CG11" s="36"/>
      <c r="CH11" s="36"/>
      <c r="CI11" s="36"/>
      <c r="CJ11" s="36"/>
      <c r="CK11" s="36">
        <v>0</v>
      </c>
      <c r="CL11" s="36"/>
      <c r="CM11" s="36"/>
      <c r="CN11" s="36"/>
      <c r="CO11" s="36"/>
      <c r="CP11" s="36"/>
      <c r="CQ11" s="36"/>
      <c r="CR11" s="36"/>
      <c r="CS11" s="36"/>
      <c r="CT11" s="36">
        <v>0</v>
      </c>
      <c r="CU11" s="36"/>
      <c r="CV11" s="36"/>
      <c r="CW11" s="36"/>
      <c r="CX11" s="36"/>
      <c r="CY11" s="36"/>
      <c r="CZ11" s="36"/>
      <c r="DA11" s="36"/>
      <c r="DB11" s="36"/>
      <c r="DC11" s="36">
        <v>0</v>
      </c>
      <c r="DD11" s="36"/>
      <c r="DE11" s="36"/>
      <c r="DF11" s="36"/>
      <c r="DG11" s="36"/>
      <c r="DH11" s="36"/>
      <c r="DI11" s="36"/>
      <c r="DJ11" s="36"/>
      <c r="DK11" s="36"/>
      <c r="DL11" s="36">
        <v>0</v>
      </c>
      <c r="DM11" s="36"/>
      <c r="DN11" s="36"/>
      <c r="DO11" s="36"/>
      <c r="DP11" s="36"/>
      <c r="DQ11" s="36"/>
      <c r="DR11" s="36"/>
      <c r="DS11" s="36"/>
      <c r="DT11" s="36"/>
      <c r="DU11" s="36"/>
      <c r="DV11" s="36">
        <v>0</v>
      </c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>
        <v>0</v>
      </c>
      <c r="EL11" s="36"/>
      <c r="EM11" s="36"/>
      <c r="EN11" s="36"/>
      <c r="EO11" s="36"/>
      <c r="EP11" s="36"/>
      <c r="EQ11" s="36"/>
      <c r="ER11" s="36"/>
      <c r="ES11" s="36"/>
      <c r="ET11" s="36">
        <v>0</v>
      </c>
      <c r="EU11" s="36"/>
      <c r="EV11" s="36"/>
      <c r="EW11" s="36"/>
      <c r="EX11" s="36"/>
      <c r="EY11" s="36"/>
      <c r="EZ11" s="36"/>
      <c r="FA11" s="36"/>
      <c r="FB11" s="36"/>
      <c r="FC11" s="36"/>
      <c r="FD11" s="36">
        <v>0</v>
      </c>
      <c r="FE11" s="36"/>
      <c r="FF11" s="36"/>
      <c r="FG11" s="36"/>
      <c r="FH11" s="36"/>
      <c r="FI11" s="36"/>
      <c r="FJ11" s="36"/>
      <c r="FK11" s="36"/>
    </row>
    <row r="12" spans="1:167" ht="15" customHeight="1" x14ac:dyDescent="0.2">
      <c r="A12" s="12"/>
      <c r="B12" s="54" t="s">
        <v>53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5"/>
      <c r="BF12" s="38">
        <v>0</v>
      </c>
      <c r="BG12" s="38"/>
      <c r="BH12" s="38"/>
      <c r="BI12" s="38"/>
      <c r="BJ12" s="38"/>
      <c r="BK12" s="38"/>
      <c r="BL12" s="38"/>
      <c r="BM12" s="38"/>
      <c r="BN12" s="38"/>
      <c r="BO12" s="38"/>
      <c r="BP12" s="38">
        <v>0</v>
      </c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6">
        <v>0</v>
      </c>
      <c r="CC12" s="36"/>
      <c r="CD12" s="36"/>
      <c r="CE12" s="36"/>
      <c r="CF12" s="36"/>
      <c r="CG12" s="36"/>
      <c r="CH12" s="36"/>
      <c r="CI12" s="36"/>
      <c r="CJ12" s="36"/>
      <c r="CK12" s="36">
        <v>0</v>
      </c>
      <c r="CL12" s="36"/>
      <c r="CM12" s="36"/>
      <c r="CN12" s="36"/>
      <c r="CO12" s="36"/>
      <c r="CP12" s="36"/>
      <c r="CQ12" s="36"/>
      <c r="CR12" s="36"/>
      <c r="CS12" s="36"/>
      <c r="CT12" s="36">
        <v>0</v>
      </c>
      <c r="CU12" s="36"/>
      <c r="CV12" s="36"/>
      <c r="CW12" s="36"/>
      <c r="CX12" s="36"/>
      <c r="CY12" s="36"/>
      <c r="CZ12" s="36"/>
      <c r="DA12" s="36"/>
      <c r="DB12" s="36"/>
      <c r="DC12" s="36">
        <v>0</v>
      </c>
      <c r="DD12" s="36"/>
      <c r="DE12" s="36"/>
      <c r="DF12" s="36"/>
      <c r="DG12" s="36"/>
      <c r="DH12" s="36"/>
      <c r="DI12" s="36"/>
      <c r="DJ12" s="36"/>
      <c r="DK12" s="36"/>
      <c r="DL12" s="36">
        <v>0</v>
      </c>
      <c r="DM12" s="36"/>
      <c r="DN12" s="36"/>
      <c r="DO12" s="36"/>
      <c r="DP12" s="36"/>
      <c r="DQ12" s="36"/>
      <c r="DR12" s="36"/>
      <c r="DS12" s="36"/>
      <c r="DT12" s="36"/>
      <c r="DU12" s="36"/>
      <c r="DV12" s="36">
        <v>0</v>
      </c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>
        <v>0</v>
      </c>
      <c r="EL12" s="36"/>
      <c r="EM12" s="36"/>
      <c r="EN12" s="36"/>
      <c r="EO12" s="36"/>
      <c r="EP12" s="36"/>
      <c r="EQ12" s="36"/>
      <c r="ER12" s="36"/>
      <c r="ES12" s="36"/>
      <c r="ET12" s="36">
        <v>0</v>
      </c>
      <c r="EU12" s="36"/>
      <c r="EV12" s="36"/>
      <c r="EW12" s="36"/>
      <c r="EX12" s="36"/>
      <c r="EY12" s="36"/>
      <c r="EZ12" s="36"/>
      <c r="FA12" s="36"/>
      <c r="FB12" s="36"/>
      <c r="FC12" s="36"/>
      <c r="FD12" s="36">
        <v>0</v>
      </c>
      <c r="FE12" s="36"/>
      <c r="FF12" s="36"/>
      <c r="FG12" s="36"/>
      <c r="FH12" s="36"/>
      <c r="FI12" s="36"/>
      <c r="FJ12" s="36"/>
      <c r="FK12" s="36"/>
    </row>
    <row r="13" spans="1:167" ht="15" customHeight="1" x14ac:dyDescent="0.2">
      <c r="A13" s="14"/>
      <c r="B13" s="66" t="s">
        <v>54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7"/>
      <c r="BF13" s="38">
        <f>SUM(BP13:FK13)</f>
        <v>366405.65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>
        <v>0</v>
      </c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6">
        <f>20293.7+15810.28+28085.92+16736.21</f>
        <v>80926.11</v>
      </c>
      <c r="CC13" s="36"/>
      <c r="CD13" s="36"/>
      <c r="CE13" s="36"/>
      <c r="CF13" s="36"/>
      <c r="CG13" s="36"/>
      <c r="CH13" s="36"/>
      <c r="CI13" s="36"/>
      <c r="CJ13" s="36"/>
      <c r="CK13" s="36">
        <v>182177.98</v>
      </c>
      <c r="CL13" s="36"/>
      <c r="CM13" s="36"/>
      <c r="CN13" s="36"/>
      <c r="CO13" s="36"/>
      <c r="CP13" s="36"/>
      <c r="CQ13" s="36"/>
      <c r="CR13" s="36"/>
      <c r="CS13" s="36"/>
      <c r="CT13" s="36">
        <v>54224.9</v>
      </c>
      <c r="CU13" s="36"/>
      <c r="CV13" s="36"/>
      <c r="CW13" s="36"/>
      <c r="CX13" s="36"/>
      <c r="CY13" s="36"/>
      <c r="CZ13" s="36"/>
      <c r="DA13" s="36"/>
      <c r="DB13" s="36"/>
      <c r="DC13" s="36">
        <v>15737.25</v>
      </c>
      <c r="DD13" s="36"/>
      <c r="DE13" s="36"/>
      <c r="DF13" s="36"/>
      <c r="DG13" s="36"/>
      <c r="DH13" s="36"/>
      <c r="DI13" s="36"/>
      <c r="DJ13" s="36"/>
      <c r="DK13" s="36"/>
      <c r="DL13" s="36">
        <f>24001.2+9338.21</f>
        <v>33339.410000000003</v>
      </c>
      <c r="DM13" s="36"/>
      <c r="DN13" s="36"/>
      <c r="DO13" s="36"/>
      <c r="DP13" s="36"/>
      <c r="DQ13" s="36"/>
      <c r="DR13" s="36"/>
      <c r="DS13" s="36"/>
      <c r="DT13" s="36"/>
      <c r="DU13" s="36"/>
      <c r="DV13" s="36">
        <v>0</v>
      </c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>
        <v>0</v>
      </c>
      <c r="EL13" s="36"/>
      <c r="EM13" s="36"/>
      <c r="EN13" s="36"/>
      <c r="EO13" s="36"/>
      <c r="EP13" s="36"/>
      <c r="EQ13" s="36"/>
      <c r="ER13" s="36"/>
      <c r="ES13" s="36"/>
      <c r="ET13" s="36">
        <v>0</v>
      </c>
      <c r="EU13" s="36"/>
      <c r="EV13" s="36"/>
      <c r="EW13" s="36"/>
      <c r="EX13" s="36"/>
      <c r="EY13" s="36"/>
      <c r="EZ13" s="36"/>
      <c r="FA13" s="36"/>
      <c r="FB13" s="36"/>
      <c r="FC13" s="36"/>
      <c r="FD13" s="36">
        <v>0</v>
      </c>
      <c r="FE13" s="36"/>
      <c r="FF13" s="36"/>
      <c r="FG13" s="36"/>
      <c r="FH13" s="36"/>
      <c r="FI13" s="36"/>
      <c r="FJ13" s="36"/>
      <c r="FK13" s="36"/>
    </row>
    <row r="14" spans="1:167" ht="15" customHeight="1" x14ac:dyDescent="0.2">
      <c r="A14" s="12"/>
      <c r="B14" s="66" t="s">
        <v>1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7"/>
      <c r="BF14" s="38">
        <v>5749</v>
      </c>
      <c r="BG14" s="38"/>
      <c r="BH14" s="38"/>
      <c r="BI14" s="38"/>
      <c r="BJ14" s="38"/>
      <c r="BK14" s="38"/>
      <c r="BL14" s="38"/>
      <c r="BM14" s="38"/>
      <c r="BN14" s="38"/>
      <c r="BO14" s="38"/>
      <c r="BP14" s="38">
        <v>0</v>
      </c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6">
        <v>0</v>
      </c>
      <c r="CC14" s="36"/>
      <c r="CD14" s="36"/>
      <c r="CE14" s="36"/>
      <c r="CF14" s="36"/>
      <c r="CG14" s="36"/>
      <c r="CH14" s="36"/>
      <c r="CI14" s="36"/>
      <c r="CJ14" s="36"/>
      <c r="CK14" s="36">
        <v>0</v>
      </c>
      <c r="CL14" s="36"/>
      <c r="CM14" s="36"/>
      <c r="CN14" s="36"/>
      <c r="CO14" s="36"/>
      <c r="CP14" s="36"/>
      <c r="CQ14" s="36"/>
      <c r="CR14" s="36"/>
      <c r="CS14" s="36"/>
      <c r="CT14" s="36">
        <v>0</v>
      </c>
      <c r="CU14" s="36"/>
      <c r="CV14" s="36"/>
      <c r="CW14" s="36"/>
      <c r="CX14" s="36"/>
      <c r="CY14" s="36"/>
      <c r="CZ14" s="36"/>
      <c r="DA14" s="36"/>
      <c r="DB14" s="36"/>
      <c r="DC14" s="36">
        <v>0</v>
      </c>
      <c r="DD14" s="36"/>
      <c r="DE14" s="36"/>
      <c r="DF14" s="36"/>
      <c r="DG14" s="36"/>
      <c r="DH14" s="36"/>
      <c r="DI14" s="36"/>
      <c r="DJ14" s="36"/>
      <c r="DK14" s="36"/>
      <c r="DL14" s="36">
        <v>0</v>
      </c>
      <c r="DM14" s="36"/>
      <c r="DN14" s="36"/>
      <c r="DO14" s="36"/>
      <c r="DP14" s="36"/>
      <c r="DQ14" s="36"/>
      <c r="DR14" s="36"/>
      <c r="DS14" s="36"/>
      <c r="DT14" s="36"/>
      <c r="DU14" s="36"/>
      <c r="DV14" s="36">
        <v>157</v>
      </c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>
        <v>145</v>
      </c>
      <c r="EL14" s="36"/>
      <c r="EM14" s="36"/>
      <c r="EN14" s="36"/>
      <c r="EO14" s="36"/>
      <c r="EP14" s="36"/>
      <c r="EQ14" s="36"/>
      <c r="ER14" s="36"/>
      <c r="ES14" s="36"/>
      <c r="ET14" s="36">
        <v>213</v>
      </c>
      <c r="EU14" s="36"/>
      <c r="EV14" s="36"/>
      <c r="EW14" s="36"/>
      <c r="EX14" s="36"/>
      <c r="EY14" s="36"/>
      <c r="EZ14" s="36"/>
      <c r="FA14" s="36"/>
      <c r="FB14" s="36"/>
      <c r="FC14" s="36"/>
      <c r="FD14" s="36">
        <v>5234</v>
      </c>
      <c r="FE14" s="36"/>
      <c r="FF14" s="36"/>
      <c r="FG14" s="36"/>
      <c r="FH14" s="36"/>
      <c r="FI14" s="36"/>
      <c r="FJ14" s="36"/>
      <c r="FK14" s="36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FD9:FK9"/>
    <mergeCell ref="FD8:FK8"/>
    <mergeCell ref="DV9:EJ9"/>
    <mergeCell ref="DV6:EJ6"/>
    <mergeCell ref="EK6:ES6"/>
    <mergeCell ref="FD11:FK11"/>
    <mergeCell ref="EK10:ES10"/>
    <mergeCell ref="DV11:EJ11"/>
    <mergeCell ref="DC11:DK11"/>
    <mergeCell ref="DL11:DU11"/>
    <mergeCell ref="ET11:FC11"/>
    <mergeCell ref="DL10:DU10"/>
    <mergeCell ref="EK11:ES11"/>
    <mergeCell ref="DV10:EJ10"/>
    <mergeCell ref="FD10:FK10"/>
    <mergeCell ref="ET4:FC4"/>
    <mergeCell ref="DL4:DU4"/>
    <mergeCell ref="DC4:DK4"/>
    <mergeCell ref="EK4:ES4"/>
    <mergeCell ref="DC6:DK6"/>
    <mergeCell ref="DV7:EJ7"/>
    <mergeCell ref="EK7:ES7"/>
    <mergeCell ref="ET7:FC7"/>
    <mergeCell ref="FD7:FK7"/>
    <mergeCell ref="DV4:EJ4"/>
    <mergeCell ref="DC7:DK7"/>
    <mergeCell ref="DL7:DU7"/>
    <mergeCell ref="FD6:FK6"/>
    <mergeCell ref="ET6:FC6"/>
    <mergeCell ref="FD5:FK5"/>
    <mergeCell ref="A3:BE5"/>
    <mergeCell ref="B7:BE7"/>
    <mergeCell ref="B8:BE8"/>
    <mergeCell ref="B6:BE6"/>
    <mergeCell ref="BP7:CA7"/>
    <mergeCell ref="BF6:BO6"/>
    <mergeCell ref="FD4:FK4"/>
    <mergeCell ref="EK5:ES5"/>
    <mergeCell ref="B14:BE14"/>
    <mergeCell ref="B13:BE13"/>
    <mergeCell ref="CB14:CJ14"/>
    <mergeCell ref="CB13:CJ13"/>
    <mergeCell ref="CK13:CS13"/>
    <mergeCell ref="BF14:BO14"/>
    <mergeCell ref="BF13:BO13"/>
    <mergeCell ref="BP12:CA12"/>
    <mergeCell ref="BP14:CA14"/>
    <mergeCell ref="BP13:CA13"/>
    <mergeCell ref="BP10:CA10"/>
    <mergeCell ref="CK9:CS9"/>
    <mergeCell ref="ET5:FC5"/>
    <mergeCell ref="CT5:DB5"/>
    <mergeCell ref="DC5:DK5"/>
    <mergeCell ref="DL5:DU5"/>
    <mergeCell ref="B12:BE12"/>
    <mergeCell ref="BP9:CA9"/>
    <mergeCell ref="BF11:BO11"/>
    <mergeCell ref="BP11:CA11"/>
    <mergeCell ref="BF10:BO10"/>
    <mergeCell ref="CK12:CS12"/>
    <mergeCell ref="BF12:BO12"/>
    <mergeCell ref="CB12:CJ12"/>
    <mergeCell ref="BF9:BO9"/>
    <mergeCell ref="CB11:CJ11"/>
    <mergeCell ref="CB9:CJ9"/>
    <mergeCell ref="CK11:CS11"/>
    <mergeCell ref="B9:BE9"/>
    <mergeCell ref="B11:BE11"/>
    <mergeCell ref="B1:FJ1"/>
    <mergeCell ref="BP3:FK3"/>
    <mergeCell ref="B10:BE10"/>
    <mergeCell ref="EK14:ES14"/>
    <mergeCell ref="ET14:FC14"/>
    <mergeCell ref="FD14:FK14"/>
    <mergeCell ref="EK13:ES13"/>
    <mergeCell ref="FD13:FK13"/>
    <mergeCell ref="CK14:CS14"/>
    <mergeCell ref="CT14:DB14"/>
    <mergeCell ref="CT12:DB12"/>
    <mergeCell ref="CT9:DB9"/>
    <mergeCell ref="DL9:DU9"/>
    <mergeCell ref="DC9:DK9"/>
    <mergeCell ref="DC10:DK10"/>
    <mergeCell ref="CT11:DB11"/>
    <mergeCell ref="CT10:DB10"/>
    <mergeCell ref="CB7:CJ7"/>
    <mergeCell ref="CK6:CS6"/>
    <mergeCell ref="CT6:DB6"/>
    <mergeCell ref="CT7:DB7"/>
    <mergeCell ref="CK7:CS7"/>
    <mergeCell ref="CB6:CJ6"/>
    <mergeCell ref="BF3:BO4"/>
    <mergeCell ref="CT13:DB13"/>
    <mergeCell ref="ET13:FC13"/>
    <mergeCell ref="DL13:DU13"/>
    <mergeCell ref="DV13:EJ13"/>
    <mergeCell ref="DC13:DK13"/>
    <mergeCell ref="CB10:CJ10"/>
    <mergeCell ref="CK10:CS10"/>
    <mergeCell ref="BF8:BO8"/>
    <mergeCell ref="BP8:CA8"/>
    <mergeCell ref="CB8:CJ8"/>
    <mergeCell ref="CK8:CS8"/>
    <mergeCell ref="ET10:FC10"/>
    <mergeCell ref="EK9:ES9"/>
    <mergeCell ref="CT8:DB8"/>
    <mergeCell ref="DC8:DK8"/>
    <mergeCell ref="DL8:DU8"/>
    <mergeCell ref="DV8:EJ8"/>
    <mergeCell ref="EK8:ES8"/>
    <mergeCell ref="ET8:FC8"/>
    <mergeCell ref="ET9:FC9"/>
    <mergeCell ref="BF5:BO5"/>
    <mergeCell ref="BF7:BO7"/>
    <mergeCell ref="BP6:CA6"/>
    <mergeCell ref="DL6:DU6"/>
    <mergeCell ref="DV5:EJ5"/>
    <mergeCell ref="CB4:CJ4"/>
    <mergeCell ref="CK4:CS4"/>
    <mergeCell ref="BP4:CA4"/>
    <mergeCell ref="BP5:CA5"/>
    <mergeCell ref="CB5:CJ5"/>
    <mergeCell ref="CK5:CS5"/>
    <mergeCell ref="CT4:DB4"/>
    <mergeCell ref="DV14:EJ14"/>
    <mergeCell ref="DC14:DK14"/>
    <mergeCell ref="DL14:DU14"/>
    <mergeCell ref="FD12:FK12"/>
    <mergeCell ref="DC12:DK12"/>
    <mergeCell ref="DL12:DU12"/>
    <mergeCell ref="DV12:EJ12"/>
    <mergeCell ref="EK12:ES12"/>
    <mergeCell ref="ET12:FC12"/>
  </mergeCells>
  <phoneticPr fontId="22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2"/>
  <sheetViews>
    <sheetView topLeftCell="A4" zoomScaleSheetLayoutView="100" workbookViewId="0">
      <selection activeCell="EF29" sqref="EF29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3" spans="1:108" s="5" customFormat="1" ht="15.75" x14ac:dyDescent="0.25">
      <c r="A3" s="20" t="s">
        <v>55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</row>
    <row r="4" spans="1:108" s="5" customFormat="1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</row>
    <row r="5" spans="1:108" s="5" customFormat="1" ht="15.7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</row>
    <row r="7" spans="1:108" s="6" customFormat="1" ht="15" customHeight="1" x14ac:dyDescent="0.25">
      <c r="A7" s="31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</row>
    <row r="9" spans="1:108" s="7" customFormat="1" ht="45.75" customHeight="1" x14ac:dyDescent="0.2">
      <c r="A9" s="32" t="s">
        <v>7</v>
      </c>
      <c r="B9" s="32"/>
      <c r="C9" s="32"/>
      <c r="D9" s="32"/>
      <c r="E9" s="32"/>
      <c r="F9" s="32"/>
      <c r="G9" s="32"/>
      <c r="H9" s="32"/>
      <c r="I9" s="33" t="s">
        <v>46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5"/>
      <c r="BW9" s="32" t="s">
        <v>8</v>
      </c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 t="s">
        <v>74</v>
      </c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</row>
    <row r="10" spans="1:108" s="8" customFormat="1" ht="14.25" x14ac:dyDescent="0.2">
      <c r="A10" s="26" t="s">
        <v>9</v>
      </c>
      <c r="B10" s="26"/>
      <c r="C10" s="26"/>
      <c r="D10" s="26"/>
      <c r="E10" s="26"/>
      <c r="F10" s="26"/>
      <c r="G10" s="26"/>
      <c r="H10" s="26"/>
      <c r="I10" s="3"/>
      <c r="J10" s="17" t="s">
        <v>12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8"/>
      <c r="BW10" s="21" t="s">
        <v>11</v>
      </c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70">
        <v>319073.06800000003</v>
      </c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</row>
    <row r="11" spans="1:108" s="9" customFormat="1" x14ac:dyDescent="0.2">
      <c r="A11" s="27" t="s">
        <v>10</v>
      </c>
      <c r="B11" s="27"/>
      <c r="C11" s="27"/>
      <c r="D11" s="27"/>
      <c r="E11" s="27"/>
      <c r="F11" s="27"/>
      <c r="G11" s="27"/>
      <c r="H11" s="27"/>
      <c r="I11" s="4"/>
      <c r="J11" s="24" t="s">
        <v>56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5"/>
      <c r="BW11" s="23" t="s">
        <v>11</v>
      </c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71">
        <f>47930.953+12200.67</f>
        <v>60131.623</v>
      </c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</row>
    <row r="12" spans="1:108" s="9" customFormat="1" x14ac:dyDescent="0.2">
      <c r="A12" s="27" t="s">
        <v>13</v>
      </c>
      <c r="B12" s="27"/>
      <c r="C12" s="27"/>
      <c r="D12" s="27"/>
      <c r="E12" s="27"/>
      <c r="F12" s="27"/>
      <c r="G12" s="27"/>
      <c r="H12" s="27"/>
      <c r="I12" s="4"/>
      <c r="J12" s="24" t="s">
        <v>57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5"/>
      <c r="BW12" s="23" t="s">
        <v>11</v>
      </c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72">
        <v>15110.321</v>
      </c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4"/>
    </row>
    <row r="13" spans="1:108" s="9" customFormat="1" x14ac:dyDescent="0.2">
      <c r="A13" s="27" t="s">
        <v>14</v>
      </c>
      <c r="B13" s="27"/>
      <c r="C13" s="27"/>
      <c r="D13" s="27"/>
      <c r="E13" s="27"/>
      <c r="F13" s="27"/>
      <c r="G13" s="27"/>
      <c r="H13" s="27"/>
      <c r="I13" s="4"/>
      <c r="J13" s="24" t="s">
        <v>58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5"/>
      <c r="BW13" s="23" t="s">
        <v>11</v>
      </c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72">
        <v>16444.803</v>
      </c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4"/>
    </row>
    <row r="14" spans="1:108" s="9" customFormat="1" x14ac:dyDescent="0.2">
      <c r="A14" s="27" t="s">
        <v>59</v>
      </c>
      <c r="B14" s="27"/>
      <c r="C14" s="27"/>
      <c r="D14" s="27"/>
      <c r="E14" s="27"/>
      <c r="F14" s="27"/>
      <c r="G14" s="27"/>
      <c r="H14" s="27"/>
      <c r="I14" s="4"/>
      <c r="J14" s="24" t="s">
        <v>60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5"/>
      <c r="BW14" s="23" t="s">
        <v>11</v>
      </c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72">
        <v>14934.017</v>
      </c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4"/>
    </row>
    <row r="15" spans="1:108" s="8" customFormat="1" ht="30.75" customHeight="1" x14ac:dyDescent="0.2">
      <c r="A15" s="26" t="s">
        <v>15</v>
      </c>
      <c r="B15" s="26"/>
      <c r="C15" s="26"/>
      <c r="D15" s="26"/>
      <c r="E15" s="26"/>
      <c r="F15" s="26"/>
      <c r="G15" s="26"/>
      <c r="H15" s="26"/>
      <c r="I15" s="3"/>
      <c r="J15" s="17" t="s">
        <v>16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8"/>
      <c r="BW15" s="21" t="s">
        <v>11</v>
      </c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70">
        <v>355033.04800000001</v>
      </c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</row>
    <row r="16" spans="1:108" s="9" customFormat="1" x14ac:dyDescent="0.2">
      <c r="A16" s="27" t="s">
        <v>17</v>
      </c>
      <c r="B16" s="27"/>
      <c r="C16" s="27"/>
      <c r="D16" s="27"/>
      <c r="E16" s="27"/>
      <c r="F16" s="27"/>
      <c r="G16" s="27"/>
      <c r="H16" s="27"/>
      <c r="I16" s="4"/>
      <c r="J16" s="24" t="s">
        <v>56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5"/>
      <c r="BW16" s="23" t="s">
        <v>11</v>
      </c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71">
        <v>151329.20000000001</v>
      </c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</row>
    <row r="17" spans="1:108" s="9" customFormat="1" ht="15" customHeight="1" x14ac:dyDescent="0.2">
      <c r="A17" s="27" t="s">
        <v>18</v>
      </c>
      <c r="B17" s="27"/>
      <c r="C17" s="27"/>
      <c r="D17" s="27"/>
      <c r="E17" s="27"/>
      <c r="F17" s="27"/>
      <c r="G17" s="27"/>
      <c r="H17" s="27"/>
      <c r="I17" s="4"/>
      <c r="J17" s="24" t="s">
        <v>57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5"/>
      <c r="BW17" s="23" t="s">
        <v>11</v>
      </c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71">
        <v>15157.1</v>
      </c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</row>
    <row r="18" spans="1:108" s="9" customFormat="1" ht="15" customHeight="1" x14ac:dyDescent="0.2">
      <c r="A18" s="27" t="s">
        <v>19</v>
      </c>
      <c r="B18" s="27"/>
      <c r="C18" s="27"/>
      <c r="D18" s="27"/>
      <c r="E18" s="27"/>
      <c r="F18" s="27"/>
      <c r="G18" s="27"/>
      <c r="H18" s="27"/>
      <c r="I18" s="4"/>
      <c r="J18" s="24" t="s">
        <v>58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5"/>
      <c r="BW18" s="23" t="s">
        <v>11</v>
      </c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71">
        <v>42362.1</v>
      </c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</row>
    <row r="19" spans="1:108" s="9" customFormat="1" x14ac:dyDescent="0.2">
      <c r="A19" s="27" t="s">
        <v>61</v>
      </c>
      <c r="B19" s="27"/>
      <c r="C19" s="27"/>
      <c r="D19" s="27"/>
      <c r="E19" s="27"/>
      <c r="F19" s="27"/>
      <c r="G19" s="27"/>
      <c r="H19" s="27"/>
      <c r="I19" s="4"/>
      <c r="J19" s="24" t="s">
        <v>60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5"/>
      <c r="BW19" s="23" t="s">
        <v>11</v>
      </c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71">
        <v>20984.5</v>
      </c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</row>
    <row r="20" spans="1:108" s="8" customFormat="1" ht="14.25" x14ac:dyDescent="0.2">
      <c r="A20" s="26" t="s">
        <v>20</v>
      </c>
      <c r="B20" s="26"/>
      <c r="C20" s="26"/>
      <c r="D20" s="26"/>
      <c r="E20" s="26"/>
      <c r="F20" s="26"/>
      <c r="G20" s="26"/>
      <c r="H20" s="26"/>
      <c r="I20" s="3"/>
      <c r="J20" s="17" t="s">
        <v>33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8"/>
      <c r="BW20" s="21" t="s">
        <v>11</v>
      </c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70">
        <f>CM10-CM15</f>
        <v>-35959.979999999981</v>
      </c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</row>
    <row r="21" spans="1:108" s="8" customFormat="1" ht="14.25" x14ac:dyDescent="0.2">
      <c r="A21" s="26" t="s">
        <v>21</v>
      </c>
      <c r="B21" s="26"/>
      <c r="C21" s="26"/>
      <c r="D21" s="26"/>
      <c r="E21" s="26"/>
      <c r="F21" s="26"/>
      <c r="G21" s="26"/>
      <c r="H21" s="26"/>
      <c r="I21" s="3"/>
      <c r="J21" s="17" t="s">
        <v>34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8"/>
      <c r="BW21" s="21" t="s">
        <v>11</v>
      </c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70" t="s">
        <v>62</v>
      </c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</row>
    <row r="22" spans="1:108" s="8" customFormat="1" ht="14.25" x14ac:dyDescent="0.2">
      <c r="A22" s="26" t="s">
        <v>22</v>
      </c>
      <c r="B22" s="26"/>
      <c r="C22" s="26"/>
      <c r="D22" s="26"/>
      <c r="E22" s="26"/>
      <c r="F22" s="26"/>
      <c r="G22" s="26"/>
      <c r="H22" s="26"/>
      <c r="I22" s="3"/>
      <c r="J22" s="17" t="s">
        <v>35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8"/>
      <c r="BW22" s="21" t="s">
        <v>11</v>
      </c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70" t="s">
        <v>62</v>
      </c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</row>
    <row r="23" spans="1:108" s="8" customFormat="1" ht="14.25" x14ac:dyDescent="0.2">
      <c r="A23" s="26" t="s">
        <v>23</v>
      </c>
      <c r="B23" s="26"/>
      <c r="C23" s="26"/>
      <c r="D23" s="26"/>
      <c r="E23" s="26"/>
      <c r="F23" s="26"/>
      <c r="G23" s="26"/>
      <c r="H23" s="26"/>
      <c r="I23" s="3"/>
      <c r="J23" s="17" t="s">
        <v>36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8"/>
      <c r="BW23" s="21" t="s">
        <v>11</v>
      </c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70" t="s">
        <v>62</v>
      </c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</row>
    <row r="24" spans="1:108" s="8" customFormat="1" ht="14.25" x14ac:dyDescent="0.2">
      <c r="A24" s="26" t="s">
        <v>24</v>
      </c>
      <c r="B24" s="26"/>
      <c r="C24" s="26"/>
      <c r="D24" s="26"/>
      <c r="E24" s="26"/>
      <c r="F24" s="26"/>
      <c r="G24" s="26"/>
      <c r="H24" s="26"/>
      <c r="I24" s="3"/>
      <c r="J24" s="17" t="s">
        <v>37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8"/>
      <c r="BW24" s="21" t="s">
        <v>11</v>
      </c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70">
        <v>8952.1039999999994</v>
      </c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</row>
    <row r="25" spans="1:108" s="8" customFormat="1" ht="14.25" x14ac:dyDescent="0.2">
      <c r="A25" s="26" t="s">
        <v>25</v>
      </c>
      <c r="B25" s="26"/>
      <c r="C25" s="26"/>
      <c r="D25" s="26"/>
      <c r="E25" s="26"/>
      <c r="F25" s="26"/>
      <c r="G25" s="26"/>
      <c r="H25" s="26"/>
      <c r="I25" s="3"/>
      <c r="J25" s="17" t="s">
        <v>38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8"/>
      <c r="BW25" s="21" t="s">
        <v>11</v>
      </c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70">
        <v>4685.0860000000002</v>
      </c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</row>
    <row r="26" spans="1:108" s="8" customFormat="1" ht="14.25" x14ac:dyDescent="0.2">
      <c r="A26" s="26" t="s">
        <v>26</v>
      </c>
      <c r="B26" s="26"/>
      <c r="C26" s="26"/>
      <c r="D26" s="26"/>
      <c r="E26" s="26"/>
      <c r="F26" s="26"/>
      <c r="G26" s="26"/>
      <c r="H26" s="26"/>
      <c r="I26" s="3"/>
      <c r="J26" s="17" t="s">
        <v>39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8"/>
      <c r="BW26" s="21" t="s">
        <v>11</v>
      </c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68">
        <v>-31693</v>
      </c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</row>
    <row r="27" spans="1:108" s="8" customFormat="1" ht="14.25" x14ac:dyDescent="0.2">
      <c r="A27" s="26" t="s">
        <v>27</v>
      </c>
      <c r="B27" s="26"/>
      <c r="C27" s="26"/>
      <c r="D27" s="26"/>
      <c r="E27" s="26"/>
      <c r="F27" s="26"/>
      <c r="G27" s="26"/>
      <c r="H27" s="26"/>
      <c r="I27" s="3"/>
      <c r="J27" s="17" t="s">
        <v>40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8"/>
      <c r="BW27" s="21" t="s">
        <v>11</v>
      </c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68">
        <v>0</v>
      </c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</row>
    <row r="28" spans="1:108" s="9" customFormat="1" x14ac:dyDescent="0.2">
      <c r="A28" s="27" t="s">
        <v>28</v>
      </c>
      <c r="B28" s="27"/>
      <c r="C28" s="27"/>
      <c r="D28" s="27"/>
      <c r="E28" s="27"/>
      <c r="F28" s="27"/>
      <c r="G28" s="27"/>
      <c r="H28" s="27"/>
      <c r="I28" s="4"/>
      <c r="J28" s="24" t="s">
        <v>41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5"/>
      <c r="BW28" s="23" t="s">
        <v>11</v>
      </c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69" t="s">
        <v>72</v>
      </c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</row>
    <row r="29" spans="1:108" s="8" customFormat="1" ht="14.25" x14ac:dyDescent="0.2">
      <c r="A29" s="26" t="s">
        <v>29</v>
      </c>
      <c r="B29" s="26"/>
      <c r="C29" s="26"/>
      <c r="D29" s="26"/>
      <c r="E29" s="26"/>
      <c r="F29" s="26"/>
      <c r="G29" s="26"/>
      <c r="H29" s="26"/>
      <c r="I29" s="3"/>
      <c r="J29" s="17" t="s">
        <v>42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8"/>
      <c r="BW29" s="21" t="s">
        <v>11</v>
      </c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68" t="s">
        <v>62</v>
      </c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</row>
    <row r="30" spans="1:108" s="8" customFormat="1" ht="14.25" x14ac:dyDescent="0.2">
      <c r="A30" s="26" t="s">
        <v>30</v>
      </c>
      <c r="B30" s="26"/>
      <c r="C30" s="26"/>
      <c r="D30" s="26"/>
      <c r="E30" s="26"/>
      <c r="F30" s="26"/>
      <c r="G30" s="26"/>
      <c r="H30" s="26"/>
      <c r="I30" s="3"/>
      <c r="J30" s="17" t="s">
        <v>43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8"/>
      <c r="BW30" s="21" t="s">
        <v>11</v>
      </c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68" t="s">
        <v>62</v>
      </c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</row>
    <row r="31" spans="1:108" s="8" customFormat="1" ht="14.25" x14ac:dyDescent="0.2">
      <c r="A31" s="26" t="s">
        <v>31</v>
      </c>
      <c r="B31" s="26"/>
      <c r="C31" s="26"/>
      <c r="D31" s="26"/>
      <c r="E31" s="26"/>
      <c r="F31" s="26"/>
      <c r="G31" s="26"/>
      <c r="H31" s="26"/>
      <c r="I31" s="3"/>
      <c r="J31" s="17" t="s">
        <v>44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8"/>
      <c r="BW31" s="21" t="s">
        <v>11</v>
      </c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68" t="s">
        <v>62</v>
      </c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</row>
    <row r="32" spans="1:108" s="8" customFormat="1" ht="14.25" x14ac:dyDescent="0.2">
      <c r="A32" s="26" t="s">
        <v>32</v>
      </c>
      <c r="B32" s="26"/>
      <c r="C32" s="26"/>
      <c r="D32" s="26"/>
      <c r="E32" s="26"/>
      <c r="F32" s="26"/>
      <c r="G32" s="26"/>
      <c r="H32" s="26"/>
      <c r="I32" s="3"/>
      <c r="J32" s="17" t="s">
        <v>45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8"/>
      <c r="BW32" s="21" t="s">
        <v>11</v>
      </c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68">
        <f>CM26</f>
        <v>-31693</v>
      </c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</row>
  </sheetData>
  <mergeCells count="98">
    <mergeCell ref="A3:DD5"/>
    <mergeCell ref="A7:DD7"/>
    <mergeCell ref="A9:H9"/>
    <mergeCell ref="I9:BV9"/>
    <mergeCell ref="BW9:CL9"/>
    <mergeCell ref="CM9:DD9"/>
    <mergeCell ref="A10:H10"/>
    <mergeCell ref="J10:BV10"/>
    <mergeCell ref="BW10:CL10"/>
    <mergeCell ref="CM10:DD10"/>
    <mergeCell ref="A11:H11"/>
    <mergeCell ref="J11:BV11"/>
    <mergeCell ref="BW11:CL11"/>
    <mergeCell ref="CM11:DD11"/>
    <mergeCell ref="A12:H12"/>
    <mergeCell ref="J12:BV12"/>
    <mergeCell ref="BW12:CL12"/>
    <mergeCell ref="CM12:DD12"/>
    <mergeCell ref="A13:H13"/>
    <mergeCell ref="J13:BV13"/>
    <mergeCell ref="BW13:CL13"/>
    <mergeCell ref="CM13:DD13"/>
    <mergeCell ref="A14:H14"/>
    <mergeCell ref="J14:BV14"/>
    <mergeCell ref="BW14:CL14"/>
    <mergeCell ref="CM14:DD14"/>
    <mergeCell ref="A15:H15"/>
    <mergeCell ref="J15:BV15"/>
    <mergeCell ref="BW15:CL15"/>
    <mergeCell ref="CM15:DD15"/>
    <mergeCell ref="A16:H16"/>
    <mergeCell ref="J16:BV16"/>
    <mergeCell ref="BW16:CL16"/>
    <mergeCell ref="CM16:DD16"/>
    <mergeCell ref="A17:H17"/>
    <mergeCell ref="J17:BV17"/>
    <mergeCell ref="BW17:CL17"/>
    <mergeCell ref="CM17:DD17"/>
    <mergeCell ref="A18:H18"/>
    <mergeCell ref="J18:BV18"/>
    <mergeCell ref="BW18:CL18"/>
    <mergeCell ref="CM18:DD18"/>
    <mergeCell ref="A19:H19"/>
    <mergeCell ref="J19:BV19"/>
    <mergeCell ref="BW19:CL19"/>
    <mergeCell ref="CM19:DD19"/>
    <mergeCell ref="A20:H20"/>
    <mergeCell ref="J20:BV20"/>
    <mergeCell ref="BW20:CL20"/>
    <mergeCell ref="CM20:DD20"/>
    <mergeCell ref="A21:H21"/>
    <mergeCell ref="J21:BV21"/>
    <mergeCell ref="BW21:CL21"/>
    <mergeCell ref="CM21:DD21"/>
    <mergeCell ref="A22:H22"/>
    <mergeCell ref="J22:BV22"/>
    <mergeCell ref="BW22:CL22"/>
    <mergeCell ref="CM22:DD22"/>
    <mergeCell ref="A23:H23"/>
    <mergeCell ref="J23:BV23"/>
    <mergeCell ref="BW23:CL23"/>
    <mergeCell ref="CM23:DD23"/>
    <mergeCell ref="A24:H24"/>
    <mergeCell ref="J24:BV24"/>
    <mergeCell ref="BW24:CL24"/>
    <mergeCell ref="CM24:DD24"/>
    <mergeCell ref="A25:H25"/>
    <mergeCell ref="J25:BV25"/>
    <mergeCell ref="BW25:CL25"/>
    <mergeCell ref="CM25:DD25"/>
    <mergeCell ref="A26:H26"/>
    <mergeCell ref="J26:BV26"/>
    <mergeCell ref="BW26:CL26"/>
    <mergeCell ref="CM26:DD26"/>
    <mergeCell ref="A27:H27"/>
    <mergeCell ref="J27:BV27"/>
    <mergeCell ref="BW27:CL27"/>
    <mergeCell ref="CM27:DD27"/>
    <mergeCell ref="A28:H28"/>
    <mergeCell ref="J28:BV28"/>
    <mergeCell ref="BW28:CL28"/>
    <mergeCell ref="CM28:DD28"/>
    <mergeCell ref="A29:H29"/>
    <mergeCell ref="J29:BV29"/>
    <mergeCell ref="BW29:CL29"/>
    <mergeCell ref="CM29:DD29"/>
    <mergeCell ref="A32:H32"/>
    <mergeCell ref="J32:BV32"/>
    <mergeCell ref="BW32:CL32"/>
    <mergeCell ref="CM32:DD32"/>
    <mergeCell ref="A30:H30"/>
    <mergeCell ref="J30:BV30"/>
    <mergeCell ref="BW30:CL30"/>
    <mergeCell ref="CM30:DD30"/>
    <mergeCell ref="A31:H31"/>
    <mergeCell ref="J31:BV31"/>
    <mergeCell ref="BW31:CL31"/>
    <mergeCell ref="CM31:DD31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9"/>
  <sheetViews>
    <sheetView zoomScale="130" zoomScaleNormal="130" zoomScaleSheetLayoutView="100" workbookViewId="0">
      <selection activeCell="FD15" sqref="FD15"/>
    </sheetView>
  </sheetViews>
  <sheetFormatPr defaultColWidth="0.85546875" defaultRowHeight="12.75" x14ac:dyDescent="0.2"/>
  <cols>
    <col min="1" max="87" width="0.85546875" style="10"/>
    <col min="88" max="88" width="0.28515625" style="10" customWidth="1"/>
    <col min="89" max="96" width="0.85546875" style="10"/>
    <col min="97" max="97" width="1.85546875" style="10" customWidth="1"/>
    <col min="98" max="105" width="0.85546875" style="10"/>
    <col min="106" max="106" width="0.85546875" style="10" customWidth="1"/>
    <col min="107" max="177" width="0.85546875" style="10"/>
    <col min="178" max="178" width="6.5703125" style="10" customWidth="1"/>
    <col min="179" max="180" width="0.85546875" style="10"/>
    <col min="181" max="181" width="8" style="10" bestFit="1" customWidth="1"/>
    <col min="182" max="16384" width="0.85546875" style="10"/>
  </cols>
  <sheetData>
    <row r="1" spans="1:167" s="1" customFormat="1" ht="15" customHeight="1" x14ac:dyDescent="0.25">
      <c r="B1" s="31" t="s">
        <v>76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</row>
    <row r="2" spans="1:167" ht="6" customHeight="1" x14ac:dyDescent="0.2"/>
    <row r="3" spans="1:167" s="11" customFormat="1" ht="12.75" customHeight="1" x14ac:dyDescent="0.2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50"/>
      <c r="BF3" s="48" t="s">
        <v>3</v>
      </c>
      <c r="BG3" s="49"/>
      <c r="BH3" s="49"/>
      <c r="BI3" s="49"/>
      <c r="BJ3" s="49"/>
      <c r="BK3" s="49"/>
      <c r="BL3" s="49"/>
      <c r="BM3" s="49"/>
      <c r="BN3" s="49"/>
      <c r="BO3" s="50"/>
      <c r="BP3" s="43" t="s">
        <v>4</v>
      </c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5"/>
    </row>
    <row r="4" spans="1:167" s="11" customFormat="1" ht="113.2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8"/>
      <c r="BF4" s="51"/>
      <c r="BG4" s="52"/>
      <c r="BH4" s="52"/>
      <c r="BI4" s="52"/>
      <c r="BJ4" s="52"/>
      <c r="BK4" s="52"/>
      <c r="BL4" s="52"/>
      <c r="BM4" s="52"/>
      <c r="BN4" s="52"/>
      <c r="BO4" s="53"/>
      <c r="BP4" s="39" t="s">
        <v>63</v>
      </c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 t="s">
        <v>64</v>
      </c>
      <c r="CC4" s="39"/>
      <c r="CD4" s="39"/>
      <c r="CE4" s="39"/>
      <c r="CF4" s="39"/>
      <c r="CG4" s="39"/>
      <c r="CH4" s="39"/>
      <c r="CI4" s="39"/>
      <c r="CJ4" s="39"/>
      <c r="CK4" s="39" t="s">
        <v>65</v>
      </c>
      <c r="CL4" s="39"/>
      <c r="CM4" s="39"/>
      <c r="CN4" s="39"/>
      <c r="CO4" s="39"/>
      <c r="CP4" s="39"/>
      <c r="CQ4" s="39"/>
      <c r="CR4" s="39"/>
      <c r="CS4" s="39"/>
      <c r="CT4" s="39" t="s">
        <v>66</v>
      </c>
      <c r="CU4" s="39"/>
      <c r="CV4" s="39"/>
      <c r="CW4" s="39"/>
      <c r="CX4" s="39"/>
      <c r="CY4" s="39"/>
      <c r="CZ4" s="39"/>
      <c r="DA4" s="39"/>
      <c r="DB4" s="39"/>
      <c r="DC4" s="39" t="s">
        <v>5</v>
      </c>
      <c r="DD4" s="39"/>
      <c r="DE4" s="39"/>
      <c r="DF4" s="39"/>
      <c r="DG4" s="39"/>
      <c r="DH4" s="39"/>
      <c r="DI4" s="39"/>
      <c r="DJ4" s="39"/>
      <c r="DK4" s="39"/>
      <c r="DL4" s="39" t="s">
        <v>67</v>
      </c>
      <c r="DM4" s="39"/>
      <c r="DN4" s="39"/>
      <c r="DO4" s="39"/>
      <c r="DP4" s="39"/>
      <c r="DQ4" s="39"/>
      <c r="DR4" s="39"/>
      <c r="DS4" s="39"/>
      <c r="DT4" s="39"/>
      <c r="DU4" s="39"/>
      <c r="DV4" s="39" t="s">
        <v>68</v>
      </c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 t="s">
        <v>69</v>
      </c>
      <c r="EL4" s="39"/>
      <c r="EM4" s="39"/>
      <c r="EN4" s="39"/>
      <c r="EO4" s="39"/>
      <c r="EP4" s="39"/>
      <c r="EQ4" s="39"/>
      <c r="ER4" s="39"/>
      <c r="ES4" s="39"/>
      <c r="ET4" s="39" t="s">
        <v>70</v>
      </c>
      <c r="EU4" s="39"/>
      <c r="EV4" s="39"/>
      <c r="EW4" s="39"/>
      <c r="EX4" s="39"/>
      <c r="EY4" s="39"/>
      <c r="EZ4" s="39"/>
      <c r="FA4" s="39"/>
      <c r="FB4" s="39"/>
      <c r="FC4" s="39"/>
      <c r="FD4" s="39" t="s">
        <v>71</v>
      </c>
      <c r="FE4" s="39"/>
      <c r="FF4" s="39"/>
      <c r="FG4" s="39"/>
      <c r="FH4" s="39"/>
      <c r="FI4" s="39"/>
      <c r="FJ4" s="39"/>
      <c r="FK4" s="39"/>
    </row>
    <row r="5" spans="1:167" s="11" customFormat="1" ht="12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8"/>
      <c r="BF5" s="37">
        <v>1</v>
      </c>
      <c r="BG5" s="37"/>
      <c r="BH5" s="37"/>
      <c r="BI5" s="37"/>
      <c r="BJ5" s="37"/>
      <c r="BK5" s="37"/>
      <c r="BL5" s="37"/>
      <c r="BM5" s="37"/>
      <c r="BN5" s="37"/>
      <c r="BO5" s="37"/>
      <c r="BP5" s="37">
        <v>2</v>
      </c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>
        <v>3</v>
      </c>
      <c r="CC5" s="37"/>
      <c r="CD5" s="37"/>
      <c r="CE5" s="37"/>
      <c r="CF5" s="37"/>
      <c r="CG5" s="37"/>
      <c r="CH5" s="37"/>
      <c r="CI5" s="37"/>
      <c r="CJ5" s="37"/>
      <c r="CK5" s="37">
        <v>4</v>
      </c>
      <c r="CL5" s="37"/>
      <c r="CM5" s="37"/>
      <c r="CN5" s="37"/>
      <c r="CO5" s="37"/>
      <c r="CP5" s="37"/>
      <c r="CQ5" s="37"/>
      <c r="CR5" s="37"/>
      <c r="CS5" s="37"/>
      <c r="CT5" s="37">
        <v>5</v>
      </c>
      <c r="CU5" s="37"/>
      <c r="CV5" s="37"/>
      <c r="CW5" s="37"/>
      <c r="CX5" s="37"/>
      <c r="CY5" s="37"/>
      <c r="CZ5" s="37"/>
      <c r="DA5" s="37"/>
      <c r="DB5" s="37"/>
      <c r="DC5" s="37">
        <v>6</v>
      </c>
      <c r="DD5" s="37"/>
      <c r="DE5" s="37"/>
      <c r="DF5" s="37"/>
      <c r="DG5" s="37"/>
      <c r="DH5" s="37"/>
      <c r="DI5" s="37"/>
      <c r="DJ5" s="37"/>
      <c r="DK5" s="37"/>
      <c r="DL5" s="37">
        <v>7</v>
      </c>
      <c r="DM5" s="37"/>
      <c r="DN5" s="37"/>
      <c r="DO5" s="37"/>
      <c r="DP5" s="37"/>
      <c r="DQ5" s="37"/>
      <c r="DR5" s="37"/>
      <c r="DS5" s="37"/>
      <c r="DT5" s="37"/>
      <c r="DU5" s="37"/>
      <c r="DV5" s="37">
        <v>8</v>
      </c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>
        <v>9</v>
      </c>
      <c r="EL5" s="37"/>
      <c r="EM5" s="37"/>
      <c r="EN5" s="37"/>
      <c r="EO5" s="37"/>
      <c r="EP5" s="37"/>
      <c r="EQ5" s="37"/>
      <c r="ER5" s="37"/>
      <c r="ES5" s="37"/>
      <c r="ET5" s="37">
        <v>10</v>
      </c>
      <c r="EU5" s="37"/>
      <c r="EV5" s="37"/>
      <c r="EW5" s="37"/>
      <c r="EX5" s="37"/>
      <c r="EY5" s="37"/>
      <c r="EZ5" s="37"/>
      <c r="FA5" s="37"/>
      <c r="FB5" s="37"/>
      <c r="FC5" s="37"/>
      <c r="FD5" s="37">
        <v>11</v>
      </c>
      <c r="FE5" s="37"/>
      <c r="FF5" s="37"/>
      <c r="FG5" s="37"/>
      <c r="FH5" s="37"/>
      <c r="FI5" s="37"/>
      <c r="FJ5" s="37"/>
      <c r="FK5" s="37"/>
    </row>
    <row r="6" spans="1:167" ht="15" customHeight="1" x14ac:dyDescent="0.2">
      <c r="A6" s="12"/>
      <c r="B6" s="61" t="s">
        <v>47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2"/>
      <c r="BF6" s="63">
        <f>SUM(BF7:BO10)</f>
        <v>229832.89100000003</v>
      </c>
      <c r="BG6" s="75"/>
      <c r="BH6" s="75"/>
      <c r="BI6" s="75"/>
      <c r="BJ6" s="75"/>
      <c r="BK6" s="75"/>
      <c r="BL6" s="75"/>
      <c r="BM6" s="75"/>
      <c r="BN6" s="75"/>
      <c r="BO6" s="76"/>
      <c r="BP6" s="38">
        <v>0</v>
      </c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>
        <f>SUM(CB7:CJ10)</f>
        <v>57083.869999999995</v>
      </c>
      <c r="CC6" s="38"/>
      <c r="CD6" s="38"/>
      <c r="CE6" s="38"/>
      <c r="CF6" s="38"/>
      <c r="CG6" s="38"/>
      <c r="CH6" s="38"/>
      <c r="CI6" s="38"/>
      <c r="CJ6" s="38"/>
      <c r="CK6" s="38">
        <f>SUM(CK7:CS10)</f>
        <v>112648.37300000001</v>
      </c>
      <c r="CL6" s="38"/>
      <c r="CM6" s="38"/>
      <c r="CN6" s="38"/>
      <c r="CO6" s="38"/>
      <c r="CP6" s="38"/>
      <c r="CQ6" s="38"/>
      <c r="CR6" s="38"/>
      <c r="CS6" s="38"/>
      <c r="CT6" s="38">
        <f>SUM(CT7:DB10)</f>
        <v>33225.448000000004</v>
      </c>
      <c r="CU6" s="38"/>
      <c r="CV6" s="38"/>
      <c r="CW6" s="38"/>
      <c r="CX6" s="38"/>
      <c r="CY6" s="38"/>
      <c r="CZ6" s="38"/>
      <c r="DA6" s="38"/>
      <c r="DB6" s="38"/>
      <c r="DC6" s="38">
        <f>SUM(DC7:DK10)</f>
        <v>5190.9859999999999</v>
      </c>
      <c r="DD6" s="38"/>
      <c r="DE6" s="38"/>
      <c r="DF6" s="38"/>
      <c r="DG6" s="38"/>
      <c r="DH6" s="38"/>
      <c r="DI6" s="38"/>
      <c r="DJ6" s="38"/>
      <c r="DK6" s="38"/>
      <c r="DL6" s="38">
        <f>SUM(DL7:DU10)</f>
        <v>21684.214000000004</v>
      </c>
      <c r="DM6" s="38"/>
      <c r="DN6" s="38"/>
      <c r="DO6" s="38"/>
      <c r="DP6" s="38"/>
      <c r="DQ6" s="38"/>
      <c r="DR6" s="38"/>
      <c r="DS6" s="38"/>
      <c r="DT6" s="38"/>
      <c r="DU6" s="38"/>
      <c r="DV6" s="38">
        <v>0</v>
      </c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>
        <v>0</v>
      </c>
      <c r="EL6" s="38"/>
      <c r="EM6" s="38"/>
      <c r="EN6" s="38"/>
      <c r="EO6" s="38"/>
      <c r="EP6" s="38"/>
      <c r="EQ6" s="38"/>
      <c r="ER6" s="38"/>
      <c r="ES6" s="38"/>
      <c r="ET6" s="38">
        <v>0</v>
      </c>
      <c r="EU6" s="38"/>
      <c r="EV6" s="38"/>
      <c r="EW6" s="38"/>
      <c r="EX6" s="38"/>
      <c r="EY6" s="38"/>
      <c r="EZ6" s="38"/>
      <c r="FA6" s="38"/>
      <c r="FB6" s="38"/>
      <c r="FC6" s="38"/>
      <c r="FD6" s="38">
        <v>0</v>
      </c>
      <c r="FE6" s="38"/>
      <c r="FF6" s="38"/>
      <c r="FG6" s="38"/>
      <c r="FH6" s="38"/>
      <c r="FI6" s="38"/>
      <c r="FJ6" s="38"/>
      <c r="FK6" s="38"/>
    </row>
    <row r="7" spans="1:167" ht="15" customHeight="1" x14ac:dyDescent="0.2">
      <c r="A7" s="13"/>
      <c r="B7" s="59" t="s">
        <v>48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60"/>
      <c r="BF7" s="38">
        <f>SUM(CB7:FK7)</f>
        <v>151329.182</v>
      </c>
      <c r="BG7" s="38"/>
      <c r="BH7" s="38"/>
      <c r="BI7" s="38"/>
      <c r="BJ7" s="38"/>
      <c r="BK7" s="38"/>
      <c r="BL7" s="38"/>
      <c r="BM7" s="38"/>
      <c r="BN7" s="38"/>
      <c r="BO7" s="38"/>
      <c r="BP7" s="38">
        <v>0</v>
      </c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6">
        <v>43579.199999999997</v>
      </c>
      <c r="CC7" s="36"/>
      <c r="CD7" s="36"/>
      <c r="CE7" s="36"/>
      <c r="CF7" s="36"/>
      <c r="CG7" s="36"/>
      <c r="CH7" s="36"/>
      <c r="CI7" s="36"/>
      <c r="CJ7" s="36"/>
      <c r="CK7" s="36">
        <v>73893.118000000002</v>
      </c>
      <c r="CL7" s="36"/>
      <c r="CM7" s="36"/>
      <c r="CN7" s="36"/>
      <c r="CO7" s="36"/>
      <c r="CP7" s="36"/>
      <c r="CQ7" s="36"/>
      <c r="CR7" s="36"/>
      <c r="CS7" s="36"/>
      <c r="CT7" s="36">
        <v>21813.162</v>
      </c>
      <c r="CU7" s="36"/>
      <c r="CV7" s="36"/>
      <c r="CW7" s="36"/>
      <c r="CX7" s="36"/>
      <c r="CY7" s="36"/>
      <c r="CZ7" s="36"/>
      <c r="DA7" s="36"/>
      <c r="DB7" s="36"/>
      <c r="DC7" s="36">
        <v>4503.9219999999996</v>
      </c>
      <c r="DD7" s="36"/>
      <c r="DE7" s="36"/>
      <c r="DF7" s="36"/>
      <c r="DG7" s="36"/>
      <c r="DH7" s="36"/>
      <c r="DI7" s="36"/>
      <c r="DJ7" s="36"/>
      <c r="DK7" s="36"/>
      <c r="DL7" s="36">
        <v>7539.78</v>
      </c>
      <c r="DM7" s="36"/>
      <c r="DN7" s="36"/>
      <c r="DO7" s="36"/>
      <c r="DP7" s="36"/>
      <c r="DQ7" s="36"/>
      <c r="DR7" s="36"/>
      <c r="DS7" s="36"/>
      <c r="DT7" s="36"/>
      <c r="DU7" s="36"/>
      <c r="DV7" s="63">
        <v>0</v>
      </c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5"/>
      <c r="EK7" s="38">
        <v>0</v>
      </c>
      <c r="EL7" s="38"/>
      <c r="EM7" s="38"/>
      <c r="EN7" s="38"/>
      <c r="EO7" s="38"/>
      <c r="EP7" s="38"/>
      <c r="EQ7" s="38"/>
      <c r="ER7" s="38"/>
      <c r="ES7" s="38"/>
      <c r="ET7" s="38">
        <v>0</v>
      </c>
      <c r="EU7" s="38"/>
      <c r="EV7" s="38"/>
      <c r="EW7" s="38"/>
      <c r="EX7" s="38"/>
      <c r="EY7" s="38"/>
      <c r="EZ7" s="38"/>
      <c r="FA7" s="38"/>
      <c r="FB7" s="38"/>
      <c r="FC7" s="38"/>
      <c r="FD7" s="38">
        <v>0</v>
      </c>
      <c r="FE7" s="38"/>
      <c r="FF7" s="38"/>
      <c r="FG7" s="38"/>
      <c r="FH7" s="38"/>
      <c r="FI7" s="38"/>
      <c r="FJ7" s="38"/>
      <c r="FK7" s="38"/>
    </row>
    <row r="8" spans="1:167" ht="15" customHeight="1" x14ac:dyDescent="0.2">
      <c r="A8" s="12"/>
      <c r="B8" s="54" t="s">
        <v>49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38">
        <f>SUM(CB8:FK8)</f>
        <v>15157.102000000001</v>
      </c>
      <c r="BG8" s="38"/>
      <c r="BH8" s="38"/>
      <c r="BI8" s="38"/>
      <c r="BJ8" s="38"/>
      <c r="BK8" s="38"/>
      <c r="BL8" s="38"/>
      <c r="BM8" s="38"/>
      <c r="BN8" s="38"/>
      <c r="BO8" s="38"/>
      <c r="BP8" s="38">
        <v>0</v>
      </c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6">
        <v>3330.18</v>
      </c>
      <c r="CC8" s="36"/>
      <c r="CD8" s="36"/>
      <c r="CE8" s="36"/>
      <c r="CF8" s="36"/>
      <c r="CG8" s="36"/>
      <c r="CH8" s="36"/>
      <c r="CI8" s="36"/>
      <c r="CJ8" s="36"/>
      <c r="CK8" s="36">
        <v>8270.8310000000001</v>
      </c>
      <c r="CL8" s="36"/>
      <c r="CM8" s="36"/>
      <c r="CN8" s="36"/>
      <c r="CO8" s="36"/>
      <c r="CP8" s="36"/>
      <c r="CQ8" s="36"/>
      <c r="CR8" s="36"/>
      <c r="CS8" s="36"/>
      <c r="CT8" s="36">
        <v>2455.5439999999999</v>
      </c>
      <c r="CU8" s="36"/>
      <c r="CV8" s="36"/>
      <c r="CW8" s="36"/>
      <c r="CX8" s="36"/>
      <c r="CY8" s="36"/>
      <c r="CZ8" s="36"/>
      <c r="DA8" s="36"/>
      <c r="DB8" s="36"/>
      <c r="DC8" s="36">
        <v>155.09299999999999</v>
      </c>
      <c r="DD8" s="36"/>
      <c r="DE8" s="36"/>
      <c r="DF8" s="36"/>
      <c r="DG8" s="36"/>
      <c r="DH8" s="36"/>
      <c r="DI8" s="36"/>
      <c r="DJ8" s="36"/>
      <c r="DK8" s="36"/>
      <c r="DL8" s="36">
        <v>945.45399999999995</v>
      </c>
      <c r="DM8" s="36"/>
      <c r="DN8" s="36"/>
      <c r="DO8" s="36"/>
      <c r="DP8" s="36"/>
      <c r="DQ8" s="36"/>
      <c r="DR8" s="36"/>
      <c r="DS8" s="36"/>
      <c r="DT8" s="36"/>
      <c r="DU8" s="36"/>
      <c r="DV8" s="63">
        <v>0</v>
      </c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5"/>
      <c r="EK8" s="38">
        <v>0</v>
      </c>
      <c r="EL8" s="38"/>
      <c r="EM8" s="38"/>
      <c r="EN8" s="38"/>
      <c r="EO8" s="38"/>
      <c r="EP8" s="38"/>
      <c r="EQ8" s="38"/>
      <c r="ER8" s="38"/>
      <c r="ES8" s="38"/>
      <c r="ET8" s="38">
        <v>0</v>
      </c>
      <c r="EU8" s="38"/>
      <c r="EV8" s="38"/>
      <c r="EW8" s="38"/>
      <c r="EX8" s="38"/>
      <c r="EY8" s="38"/>
      <c r="EZ8" s="38"/>
      <c r="FA8" s="38"/>
      <c r="FB8" s="38"/>
      <c r="FC8" s="38"/>
      <c r="FD8" s="38">
        <v>0</v>
      </c>
      <c r="FE8" s="38"/>
      <c r="FF8" s="38"/>
      <c r="FG8" s="38"/>
      <c r="FH8" s="38"/>
      <c r="FI8" s="38"/>
      <c r="FJ8" s="38"/>
      <c r="FK8" s="38"/>
    </row>
    <row r="9" spans="1:167" ht="15" customHeight="1" x14ac:dyDescent="0.2">
      <c r="A9" s="12"/>
      <c r="B9" s="54" t="s">
        <v>50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5"/>
      <c r="BF9" s="38">
        <f>SUM(CB9:FK9)</f>
        <v>42362.092000000004</v>
      </c>
      <c r="BG9" s="38"/>
      <c r="BH9" s="38"/>
      <c r="BI9" s="38"/>
      <c r="BJ9" s="38"/>
      <c r="BK9" s="38"/>
      <c r="BL9" s="38"/>
      <c r="BM9" s="38"/>
      <c r="BN9" s="38"/>
      <c r="BO9" s="38"/>
      <c r="BP9" s="38">
        <v>0</v>
      </c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6">
        <v>5562.95</v>
      </c>
      <c r="CC9" s="36"/>
      <c r="CD9" s="36"/>
      <c r="CE9" s="36"/>
      <c r="CF9" s="36"/>
      <c r="CG9" s="36"/>
      <c r="CH9" s="36"/>
      <c r="CI9" s="36"/>
      <c r="CJ9" s="36"/>
      <c r="CK9" s="36">
        <v>18947.403999999999</v>
      </c>
      <c r="CL9" s="36"/>
      <c r="CM9" s="36"/>
      <c r="CN9" s="36"/>
      <c r="CO9" s="36"/>
      <c r="CP9" s="36"/>
      <c r="CQ9" s="36"/>
      <c r="CR9" s="36"/>
      <c r="CS9" s="36"/>
      <c r="CT9" s="36">
        <v>5526.2790000000005</v>
      </c>
      <c r="CU9" s="36"/>
      <c r="CV9" s="36"/>
      <c r="CW9" s="36"/>
      <c r="CX9" s="36"/>
      <c r="CY9" s="36"/>
      <c r="CZ9" s="36"/>
      <c r="DA9" s="36"/>
      <c r="DB9" s="36"/>
      <c r="DC9" s="36">
        <v>345.85899999999998</v>
      </c>
      <c r="DD9" s="36"/>
      <c r="DE9" s="36"/>
      <c r="DF9" s="36"/>
      <c r="DG9" s="36"/>
      <c r="DH9" s="36"/>
      <c r="DI9" s="36"/>
      <c r="DJ9" s="36"/>
      <c r="DK9" s="36"/>
      <c r="DL9" s="36">
        <v>11979.6</v>
      </c>
      <c r="DM9" s="36"/>
      <c r="DN9" s="36"/>
      <c r="DO9" s="36"/>
      <c r="DP9" s="36"/>
      <c r="DQ9" s="36"/>
      <c r="DR9" s="36"/>
      <c r="DS9" s="36"/>
      <c r="DT9" s="36"/>
      <c r="DU9" s="36"/>
      <c r="DV9" s="63">
        <v>0</v>
      </c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5"/>
      <c r="EK9" s="38">
        <v>0</v>
      </c>
      <c r="EL9" s="38"/>
      <c r="EM9" s="38"/>
      <c r="EN9" s="38"/>
      <c r="EO9" s="38"/>
      <c r="EP9" s="38"/>
      <c r="EQ9" s="38"/>
      <c r="ER9" s="38"/>
      <c r="ES9" s="38"/>
      <c r="ET9" s="38">
        <v>0</v>
      </c>
      <c r="EU9" s="38"/>
      <c r="EV9" s="38"/>
      <c r="EW9" s="38"/>
      <c r="EX9" s="38"/>
      <c r="EY9" s="38"/>
      <c r="EZ9" s="38"/>
      <c r="FA9" s="38"/>
      <c r="FB9" s="38"/>
      <c r="FC9" s="38"/>
      <c r="FD9" s="38">
        <v>0</v>
      </c>
      <c r="FE9" s="38"/>
      <c r="FF9" s="38"/>
      <c r="FG9" s="38"/>
      <c r="FH9" s="38"/>
      <c r="FI9" s="38"/>
      <c r="FJ9" s="38"/>
      <c r="FK9" s="38"/>
    </row>
    <row r="10" spans="1:167" ht="15" customHeight="1" x14ac:dyDescent="0.2">
      <c r="A10" s="12"/>
      <c r="B10" s="46" t="s">
        <v>51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7"/>
      <c r="BF10" s="38">
        <f>SUM(CB10:FK10)</f>
        <v>20984.515000000003</v>
      </c>
      <c r="BG10" s="38"/>
      <c r="BH10" s="38"/>
      <c r="BI10" s="38"/>
      <c r="BJ10" s="38"/>
      <c r="BK10" s="38"/>
      <c r="BL10" s="38"/>
      <c r="BM10" s="38"/>
      <c r="BN10" s="38"/>
      <c r="BO10" s="38"/>
      <c r="BP10" s="38">
        <v>0</v>
      </c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6">
        <v>4611.54</v>
      </c>
      <c r="CC10" s="36"/>
      <c r="CD10" s="36"/>
      <c r="CE10" s="36"/>
      <c r="CF10" s="36"/>
      <c r="CG10" s="36"/>
      <c r="CH10" s="36"/>
      <c r="CI10" s="36"/>
      <c r="CJ10" s="36"/>
      <c r="CK10" s="36">
        <v>11537.02</v>
      </c>
      <c r="CL10" s="36"/>
      <c r="CM10" s="36"/>
      <c r="CN10" s="36"/>
      <c r="CO10" s="36"/>
      <c r="CP10" s="36"/>
      <c r="CQ10" s="36"/>
      <c r="CR10" s="36"/>
      <c r="CS10" s="36"/>
      <c r="CT10" s="36">
        <v>3430.4630000000002</v>
      </c>
      <c r="CU10" s="36"/>
      <c r="CV10" s="36"/>
      <c r="CW10" s="36"/>
      <c r="CX10" s="36"/>
      <c r="CY10" s="36"/>
      <c r="CZ10" s="36"/>
      <c r="DA10" s="36"/>
      <c r="DB10" s="36"/>
      <c r="DC10" s="36">
        <v>186.11199999999999</v>
      </c>
      <c r="DD10" s="36"/>
      <c r="DE10" s="36"/>
      <c r="DF10" s="36"/>
      <c r="DG10" s="36"/>
      <c r="DH10" s="36"/>
      <c r="DI10" s="36"/>
      <c r="DJ10" s="36"/>
      <c r="DK10" s="36"/>
      <c r="DL10" s="36">
        <v>1219.3800000000001</v>
      </c>
      <c r="DM10" s="36"/>
      <c r="DN10" s="36"/>
      <c r="DO10" s="36"/>
      <c r="DP10" s="36"/>
      <c r="DQ10" s="36"/>
      <c r="DR10" s="36"/>
      <c r="DS10" s="36"/>
      <c r="DT10" s="36"/>
      <c r="DU10" s="36"/>
      <c r="DV10" s="63">
        <v>0</v>
      </c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5"/>
      <c r="EK10" s="38">
        <v>0</v>
      </c>
      <c r="EL10" s="38"/>
      <c r="EM10" s="38"/>
      <c r="EN10" s="38"/>
      <c r="EO10" s="38"/>
      <c r="EP10" s="38"/>
      <c r="EQ10" s="38"/>
      <c r="ER10" s="38"/>
      <c r="ES10" s="38"/>
      <c r="ET10" s="38">
        <v>0</v>
      </c>
      <c r="EU10" s="38"/>
      <c r="EV10" s="38"/>
      <c r="EW10" s="38"/>
      <c r="EX10" s="38"/>
      <c r="EY10" s="38"/>
      <c r="EZ10" s="38"/>
      <c r="FA10" s="38"/>
      <c r="FB10" s="38"/>
      <c r="FC10" s="38"/>
      <c r="FD10" s="38">
        <v>0</v>
      </c>
      <c r="FE10" s="38"/>
      <c r="FF10" s="38"/>
      <c r="FG10" s="38"/>
      <c r="FH10" s="38"/>
      <c r="FI10" s="38"/>
      <c r="FJ10" s="38"/>
      <c r="FK10" s="38"/>
    </row>
    <row r="11" spans="1:167" ht="27.75" customHeight="1" x14ac:dyDescent="0.2">
      <c r="A11" s="12"/>
      <c r="B11" s="54" t="s">
        <v>52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38">
        <v>0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>
        <v>0</v>
      </c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6">
        <v>0</v>
      </c>
      <c r="CC11" s="36"/>
      <c r="CD11" s="36"/>
      <c r="CE11" s="36"/>
      <c r="CF11" s="36"/>
      <c r="CG11" s="36"/>
      <c r="CH11" s="36"/>
      <c r="CI11" s="36"/>
      <c r="CJ11" s="36"/>
      <c r="CK11" s="36">
        <v>0</v>
      </c>
      <c r="CL11" s="36"/>
      <c r="CM11" s="36"/>
      <c r="CN11" s="36"/>
      <c r="CO11" s="36"/>
      <c r="CP11" s="36"/>
      <c r="CQ11" s="36"/>
      <c r="CR11" s="36"/>
      <c r="CS11" s="36"/>
      <c r="CT11" s="36">
        <v>0</v>
      </c>
      <c r="CU11" s="36"/>
      <c r="CV11" s="36"/>
      <c r="CW11" s="36"/>
      <c r="CX11" s="36"/>
      <c r="CY11" s="36"/>
      <c r="CZ11" s="36"/>
      <c r="DA11" s="36"/>
      <c r="DB11" s="36"/>
      <c r="DC11" s="36">
        <v>0</v>
      </c>
      <c r="DD11" s="36"/>
      <c r="DE11" s="36"/>
      <c r="DF11" s="36"/>
      <c r="DG11" s="36"/>
      <c r="DH11" s="36"/>
      <c r="DI11" s="36"/>
      <c r="DJ11" s="36"/>
      <c r="DK11" s="36"/>
      <c r="DL11" s="36">
        <v>0</v>
      </c>
      <c r="DM11" s="36"/>
      <c r="DN11" s="36"/>
      <c r="DO11" s="36"/>
      <c r="DP11" s="36"/>
      <c r="DQ11" s="36"/>
      <c r="DR11" s="36"/>
      <c r="DS11" s="36"/>
      <c r="DT11" s="36"/>
      <c r="DU11" s="36"/>
      <c r="DV11" s="38">
        <v>0</v>
      </c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>
        <v>0</v>
      </c>
      <c r="EL11" s="38"/>
      <c r="EM11" s="38"/>
      <c r="EN11" s="38"/>
      <c r="EO11" s="38"/>
      <c r="EP11" s="38"/>
      <c r="EQ11" s="38"/>
      <c r="ER11" s="38"/>
      <c r="ES11" s="38"/>
      <c r="ET11" s="38">
        <v>0</v>
      </c>
      <c r="EU11" s="38"/>
      <c r="EV11" s="38"/>
      <c r="EW11" s="38"/>
      <c r="EX11" s="38"/>
      <c r="EY11" s="38"/>
      <c r="EZ11" s="38"/>
      <c r="FA11" s="38"/>
      <c r="FB11" s="38"/>
      <c r="FC11" s="38"/>
      <c r="FD11" s="38">
        <v>0</v>
      </c>
      <c r="FE11" s="38"/>
      <c r="FF11" s="38"/>
      <c r="FG11" s="38"/>
      <c r="FH11" s="38"/>
      <c r="FI11" s="38"/>
      <c r="FJ11" s="38"/>
      <c r="FK11" s="38"/>
    </row>
    <row r="12" spans="1:167" ht="15" customHeight="1" x14ac:dyDescent="0.2">
      <c r="A12" s="12"/>
      <c r="B12" s="54" t="s">
        <v>53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5"/>
      <c r="BF12" s="38">
        <v>0</v>
      </c>
      <c r="BG12" s="38"/>
      <c r="BH12" s="38"/>
      <c r="BI12" s="38"/>
      <c r="BJ12" s="38"/>
      <c r="BK12" s="38"/>
      <c r="BL12" s="38"/>
      <c r="BM12" s="38"/>
      <c r="BN12" s="38"/>
      <c r="BO12" s="38"/>
      <c r="BP12" s="38">
        <v>0</v>
      </c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6">
        <v>0</v>
      </c>
      <c r="CC12" s="36"/>
      <c r="CD12" s="36"/>
      <c r="CE12" s="36"/>
      <c r="CF12" s="36"/>
      <c r="CG12" s="36"/>
      <c r="CH12" s="36"/>
      <c r="CI12" s="36"/>
      <c r="CJ12" s="36"/>
      <c r="CK12" s="36">
        <v>0</v>
      </c>
      <c r="CL12" s="36"/>
      <c r="CM12" s="36"/>
      <c r="CN12" s="36"/>
      <c r="CO12" s="36"/>
      <c r="CP12" s="36"/>
      <c r="CQ12" s="36"/>
      <c r="CR12" s="36"/>
      <c r="CS12" s="36"/>
      <c r="CT12" s="36">
        <v>0</v>
      </c>
      <c r="CU12" s="36"/>
      <c r="CV12" s="36"/>
      <c r="CW12" s="36"/>
      <c r="CX12" s="36"/>
      <c r="CY12" s="36"/>
      <c r="CZ12" s="36"/>
      <c r="DA12" s="36"/>
      <c r="DB12" s="36"/>
      <c r="DC12" s="36">
        <v>0</v>
      </c>
      <c r="DD12" s="36"/>
      <c r="DE12" s="36"/>
      <c r="DF12" s="36"/>
      <c r="DG12" s="36"/>
      <c r="DH12" s="36"/>
      <c r="DI12" s="36"/>
      <c r="DJ12" s="36"/>
      <c r="DK12" s="36"/>
      <c r="DL12" s="36">
        <v>0</v>
      </c>
      <c r="DM12" s="36"/>
      <c r="DN12" s="36"/>
      <c r="DO12" s="36"/>
      <c r="DP12" s="36"/>
      <c r="DQ12" s="36"/>
      <c r="DR12" s="36"/>
      <c r="DS12" s="36"/>
      <c r="DT12" s="36"/>
      <c r="DU12" s="36"/>
      <c r="DV12" s="38">
        <v>0</v>
      </c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>
        <v>0</v>
      </c>
      <c r="EL12" s="38"/>
      <c r="EM12" s="38"/>
      <c r="EN12" s="38"/>
      <c r="EO12" s="38"/>
      <c r="EP12" s="38"/>
      <c r="EQ12" s="38"/>
      <c r="ER12" s="38"/>
      <c r="ES12" s="38"/>
      <c r="ET12" s="38">
        <v>0</v>
      </c>
      <c r="EU12" s="38"/>
      <c r="EV12" s="38"/>
      <c r="EW12" s="38"/>
      <c r="EX12" s="38"/>
      <c r="EY12" s="38"/>
      <c r="EZ12" s="38"/>
      <c r="FA12" s="38"/>
      <c r="FB12" s="38"/>
      <c r="FC12" s="38"/>
      <c r="FD12" s="38">
        <v>0</v>
      </c>
      <c r="FE12" s="38"/>
      <c r="FF12" s="38"/>
      <c r="FG12" s="38"/>
      <c r="FH12" s="38"/>
      <c r="FI12" s="38"/>
      <c r="FJ12" s="38"/>
      <c r="FK12" s="38"/>
    </row>
    <row r="13" spans="1:167" ht="15" customHeight="1" x14ac:dyDescent="0.2">
      <c r="A13" s="14"/>
      <c r="B13" s="66" t="s">
        <v>54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7"/>
      <c r="BF13" s="38">
        <f>SUM(BP13:FK13)</f>
        <v>355033.04599999997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>
        <v>0</v>
      </c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6">
        <v>84673.167000000001</v>
      </c>
      <c r="CC13" s="36"/>
      <c r="CD13" s="36"/>
      <c r="CE13" s="36"/>
      <c r="CF13" s="36"/>
      <c r="CG13" s="36"/>
      <c r="CH13" s="36"/>
      <c r="CI13" s="36"/>
      <c r="CJ13" s="36"/>
      <c r="CK13" s="36">
        <v>175601.516</v>
      </c>
      <c r="CL13" s="36"/>
      <c r="CM13" s="36"/>
      <c r="CN13" s="36"/>
      <c r="CO13" s="36"/>
      <c r="CP13" s="36"/>
      <c r="CQ13" s="36"/>
      <c r="CR13" s="36"/>
      <c r="CS13" s="36"/>
      <c r="CT13" s="36">
        <v>52134.709000000003</v>
      </c>
      <c r="CU13" s="36"/>
      <c r="CV13" s="36"/>
      <c r="CW13" s="36"/>
      <c r="CX13" s="36"/>
      <c r="CY13" s="36"/>
      <c r="CZ13" s="36"/>
      <c r="DA13" s="36"/>
      <c r="DB13" s="36"/>
      <c r="DC13" s="36">
        <v>15509.374</v>
      </c>
      <c r="DD13" s="36"/>
      <c r="DE13" s="36"/>
      <c r="DF13" s="36"/>
      <c r="DG13" s="36"/>
      <c r="DH13" s="36"/>
      <c r="DI13" s="36"/>
      <c r="DJ13" s="36"/>
      <c r="DK13" s="36"/>
      <c r="DL13" s="36">
        <v>27114.28</v>
      </c>
      <c r="DM13" s="36"/>
      <c r="DN13" s="36"/>
      <c r="DO13" s="36"/>
      <c r="DP13" s="36"/>
      <c r="DQ13" s="36"/>
      <c r="DR13" s="36"/>
      <c r="DS13" s="36"/>
      <c r="DT13" s="36"/>
      <c r="DU13" s="36"/>
      <c r="DV13" s="38">
        <v>0</v>
      </c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>
        <v>0</v>
      </c>
      <c r="EL13" s="38"/>
      <c r="EM13" s="38"/>
      <c r="EN13" s="38"/>
      <c r="EO13" s="38"/>
      <c r="EP13" s="38"/>
      <c r="EQ13" s="38"/>
      <c r="ER13" s="38"/>
      <c r="ES13" s="38"/>
      <c r="ET13" s="38">
        <v>0</v>
      </c>
      <c r="EU13" s="38"/>
      <c r="EV13" s="38"/>
      <c r="EW13" s="38"/>
      <c r="EX13" s="38"/>
      <c r="EY13" s="38"/>
      <c r="EZ13" s="38"/>
      <c r="FA13" s="38"/>
      <c r="FB13" s="38"/>
      <c r="FC13" s="38"/>
      <c r="FD13" s="38">
        <v>0</v>
      </c>
      <c r="FE13" s="38"/>
      <c r="FF13" s="38"/>
      <c r="FG13" s="38"/>
      <c r="FH13" s="38"/>
      <c r="FI13" s="38"/>
      <c r="FJ13" s="38"/>
      <c r="FK13" s="38"/>
    </row>
    <row r="14" spans="1:167" ht="15" customHeight="1" x14ac:dyDescent="0.2">
      <c r="A14" s="12"/>
      <c r="B14" s="66" t="s">
        <v>1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7"/>
      <c r="BF14" s="36">
        <v>4685.0860000000002</v>
      </c>
      <c r="BG14" s="36"/>
      <c r="BH14" s="36"/>
      <c r="BI14" s="36"/>
      <c r="BJ14" s="36"/>
      <c r="BK14" s="36"/>
      <c r="BL14" s="36"/>
      <c r="BM14" s="36"/>
      <c r="BN14" s="36"/>
      <c r="BO14" s="36"/>
      <c r="BP14" s="36">
        <v>0</v>
      </c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>
        <v>0</v>
      </c>
      <c r="CC14" s="36"/>
      <c r="CD14" s="36"/>
      <c r="CE14" s="36"/>
      <c r="CF14" s="36"/>
      <c r="CG14" s="36"/>
      <c r="CH14" s="36"/>
      <c r="CI14" s="36"/>
      <c r="CJ14" s="36"/>
      <c r="CK14" s="36">
        <v>0</v>
      </c>
      <c r="CL14" s="36"/>
      <c r="CM14" s="36"/>
      <c r="CN14" s="36"/>
      <c r="CO14" s="36"/>
      <c r="CP14" s="36"/>
      <c r="CQ14" s="36"/>
      <c r="CR14" s="36"/>
      <c r="CS14" s="36"/>
      <c r="CT14" s="36">
        <v>0</v>
      </c>
      <c r="CU14" s="36"/>
      <c r="CV14" s="36"/>
      <c r="CW14" s="36"/>
      <c r="CX14" s="36"/>
      <c r="CY14" s="36"/>
      <c r="CZ14" s="36"/>
      <c r="DA14" s="36"/>
      <c r="DB14" s="36"/>
      <c r="DC14" s="36">
        <v>0</v>
      </c>
      <c r="DD14" s="36"/>
      <c r="DE14" s="36"/>
      <c r="DF14" s="36"/>
      <c r="DG14" s="36"/>
      <c r="DH14" s="36"/>
      <c r="DI14" s="36"/>
      <c r="DJ14" s="36"/>
      <c r="DK14" s="36"/>
      <c r="DL14" s="36">
        <v>0</v>
      </c>
      <c r="DM14" s="36"/>
      <c r="DN14" s="36"/>
      <c r="DO14" s="36"/>
      <c r="DP14" s="36"/>
      <c r="DQ14" s="36"/>
      <c r="DR14" s="36"/>
      <c r="DS14" s="36"/>
      <c r="DT14" s="36"/>
      <c r="DU14" s="36"/>
      <c r="DV14" s="36">
        <v>153.78</v>
      </c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>
        <v>0</v>
      </c>
      <c r="EL14" s="36"/>
      <c r="EM14" s="36"/>
      <c r="EN14" s="36"/>
      <c r="EO14" s="36"/>
      <c r="EP14" s="36"/>
      <c r="EQ14" s="36"/>
      <c r="ER14" s="36"/>
      <c r="ES14" s="36"/>
      <c r="ET14" s="36">
        <v>15.87</v>
      </c>
      <c r="EU14" s="36"/>
      <c r="EV14" s="36"/>
      <c r="EW14" s="36"/>
      <c r="EX14" s="36"/>
      <c r="EY14" s="36"/>
      <c r="EZ14" s="36"/>
      <c r="FA14" s="36"/>
      <c r="FB14" s="36"/>
      <c r="FC14" s="36"/>
      <c r="FD14" s="36">
        <v>4515.3999999999996</v>
      </c>
      <c r="FE14" s="36"/>
      <c r="FF14" s="36"/>
      <c r="FG14" s="36"/>
      <c r="FH14" s="36"/>
      <c r="FI14" s="36"/>
      <c r="FJ14" s="36"/>
      <c r="FK14" s="36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B11:BE11"/>
    <mergeCell ref="BF11:BO11"/>
    <mergeCell ref="BP11:CA11"/>
    <mergeCell ref="CB11:CJ11"/>
    <mergeCell ref="CK11:CS11"/>
    <mergeCell ref="CT11:DB11"/>
    <mergeCell ref="DC11:DK11"/>
    <mergeCell ref="DL11:DU11"/>
    <mergeCell ref="DV11:EJ11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B14:BE14"/>
    <mergeCell ref="BF14:BO14"/>
    <mergeCell ref="BP14:CA14"/>
    <mergeCell ref="CB14:CJ14"/>
    <mergeCell ref="CK14:CS14"/>
    <mergeCell ref="CT14:DB14"/>
    <mergeCell ref="DC14:DK14"/>
    <mergeCell ref="FD12:FK12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FD14:FK14"/>
    <mergeCell ref="EK13:ES13"/>
    <mergeCell ref="ET13:FC13"/>
    <mergeCell ref="FD13:FK13"/>
    <mergeCell ref="DV13:EJ13"/>
    <mergeCell ref="CT12:DB12"/>
    <mergeCell ref="DC12:DK12"/>
    <mergeCell ref="DL12:DU12"/>
    <mergeCell ref="DV12:EJ12"/>
    <mergeCell ref="EK12:ES12"/>
    <mergeCell ref="ET12:FC12"/>
    <mergeCell ref="DL14:DU14"/>
    <mergeCell ref="DV14:EJ14"/>
    <mergeCell ref="EK14:ES14"/>
    <mergeCell ref="ET14:FC14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2"/>
  <sheetViews>
    <sheetView topLeftCell="A7" zoomScaleSheetLayoutView="100" workbookViewId="0">
      <selection activeCell="EH33" sqref="EH33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3" spans="1:108" s="5" customFormat="1" ht="15.75" x14ac:dyDescent="0.25">
      <c r="A3" s="20" t="s">
        <v>55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</row>
    <row r="4" spans="1:108" s="5" customFormat="1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</row>
    <row r="5" spans="1:108" s="5" customFormat="1" ht="15.7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</row>
    <row r="7" spans="1:108" s="6" customFormat="1" ht="15" customHeight="1" x14ac:dyDescent="0.25">
      <c r="A7" s="31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</row>
    <row r="9" spans="1:108" s="7" customFormat="1" ht="45.75" customHeight="1" x14ac:dyDescent="0.2">
      <c r="A9" s="32" t="s">
        <v>7</v>
      </c>
      <c r="B9" s="32"/>
      <c r="C9" s="32"/>
      <c r="D9" s="32"/>
      <c r="E9" s="32"/>
      <c r="F9" s="32"/>
      <c r="G9" s="32"/>
      <c r="H9" s="32"/>
      <c r="I9" s="33" t="s">
        <v>46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5"/>
      <c r="BW9" s="32" t="s">
        <v>8</v>
      </c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 t="s">
        <v>77</v>
      </c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</row>
    <row r="10" spans="1:108" s="8" customFormat="1" ht="14.25" x14ac:dyDescent="0.2">
      <c r="A10" s="26" t="s">
        <v>9</v>
      </c>
      <c r="B10" s="26"/>
      <c r="C10" s="26"/>
      <c r="D10" s="26"/>
      <c r="E10" s="26"/>
      <c r="F10" s="26"/>
      <c r="G10" s="26"/>
      <c r="H10" s="26"/>
      <c r="I10" s="3"/>
      <c r="J10" s="17" t="s">
        <v>12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8"/>
      <c r="BW10" s="21" t="s">
        <v>11</v>
      </c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70">
        <v>319073.06800000003</v>
      </c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</row>
    <row r="11" spans="1:108" s="9" customFormat="1" x14ac:dyDescent="0.2">
      <c r="A11" s="27" t="s">
        <v>10</v>
      </c>
      <c r="B11" s="27"/>
      <c r="C11" s="27"/>
      <c r="D11" s="27"/>
      <c r="E11" s="27"/>
      <c r="F11" s="27"/>
      <c r="G11" s="27"/>
      <c r="H11" s="27"/>
      <c r="I11" s="4"/>
      <c r="J11" s="24" t="s">
        <v>56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5"/>
      <c r="BW11" s="23" t="s">
        <v>11</v>
      </c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71">
        <f>47930.953+12200.67</f>
        <v>60131.623</v>
      </c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</row>
    <row r="12" spans="1:108" s="9" customFormat="1" x14ac:dyDescent="0.2">
      <c r="A12" s="27" t="s">
        <v>13</v>
      </c>
      <c r="B12" s="27"/>
      <c r="C12" s="27"/>
      <c r="D12" s="27"/>
      <c r="E12" s="27"/>
      <c r="F12" s="27"/>
      <c r="G12" s="27"/>
      <c r="H12" s="27"/>
      <c r="I12" s="4"/>
      <c r="J12" s="24" t="s">
        <v>57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5"/>
      <c r="BW12" s="23" t="s">
        <v>11</v>
      </c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72">
        <v>15110.321</v>
      </c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4"/>
    </row>
    <row r="13" spans="1:108" s="9" customFormat="1" x14ac:dyDescent="0.2">
      <c r="A13" s="27" t="s">
        <v>14</v>
      </c>
      <c r="B13" s="27"/>
      <c r="C13" s="27"/>
      <c r="D13" s="27"/>
      <c r="E13" s="27"/>
      <c r="F13" s="27"/>
      <c r="G13" s="27"/>
      <c r="H13" s="27"/>
      <c r="I13" s="4"/>
      <c r="J13" s="24" t="s">
        <v>58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5"/>
      <c r="BW13" s="23" t="s">
        <v>11</v>
      </c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72">
        <v>16444.803</v>
      </c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4"/>
    </row>
    <row r="14" spans="1:108" s="9" customFormat="1" x14ac:dyDescent="0.2">
      <c r="A14" s="27" t="s">
        <v>59</v>
      </c>
      <c r="B14" s="27"/>
      <c r="C14" s="27"/>
      <c r="D14" s="27"/>
      <c r="E14" s="27"/>
      <c r="F14" s="27"/>
      <c r="G14" s="27"/>
      <c r="H14" s="27"/>
      <c r="I14" s="4"/>
      <c r="J14" s="24" t="s">
        <v>60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5"/>
      <c r="BW14" s="23" t="s">
        <v>11</v>
      </c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72">
        <v>14934.017</v>
      </c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4"/>
    </row>
    <row r="15" spans="1:108" s="8" customFormat="1" ht="30.75" customHeight="1" x14ac:dyDescent="0.2">
      <c r="A15" s="26" t="s">
        <v>15</v>
      </c>
      <c r="B15" s="26"/>
      <c r="C15" s="26"/>
      <c r="D15" s="26"/>
      <c r="E15" s="26"/>
      <c r="F15" s="26"/>
      <c r="G15" s="26"/>
      <c r="H15" s="26"/>
      <c r="I15" s="3"/>
      <c r="J15" s="17" t="s">
        <v>16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8"/>
      <c r="BW15" s="21" t="s">
        <v>11</v>
      </c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70">
        <v>372784.701</v>
      </c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</row>
    <row r="16" spans="1:108" s="9" customFormat="1" x14ac:dyDescent="0.2">
      <c r="A16" s="27" t="s">
        <v>17</v>
      </c>
      <c r="B16" s="27"/>
      <c r="C16" s="27"/>
      <c r="D16" s="27"/>
      <c r="E16" s="27"/>
      <c r="F16" s="27"/>
      <c r="G16" s="27"/>
      <c r="H16" s="27"/>
      <c r="I16" s="4"/>
      <c r="J16" s="24" t="s">
        <v>56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5"/>
      <c r="BW16" s="23" t="s">
        <v>11</v>
      </c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69">
        <v>158895.70000000001</v>
      </c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</row>
    <row r="17" spans="1:108" s="9" customFormat="1" ht="15" customHeight="1" x14ac:dyDescent="0.2">
      <c r="A17" s="27" t="s">
        <v>18</v>
      </c>
      <c r="B17" s="27"/>
      <c r="C17" s="27"/>
      <c r="D17" s="27"/>
      <c r="E17" s="27"/>
      <c r="F17" s="27"/>
      <c r="G17" s="27"/>
      <c r="H17" s="27"/>
      <c r="I17" s="4"/>
      <c r="J17" s="24" t="s">
        <v>57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5"/>
      <c r="BW17" s="23" t="s">
        <v>11</v>
      </c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69">
        <v>15915</v>
      </c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</row>
    <row r="18" spans="1:108" s="9" customFormat="1" ht="15" customHeight="1" x14ac:dyDescent="0.2">
      <c r="A18" s="27" t="s">
        <v>19</v>
      </c>
      <c r="B18" s="27"/>
      <c r="C18" s="27"/>
      <c r="D18" s="27"/>
      <c r="E18" s="27"/>
      <c r="F18" s="27"/>
      <c r="G18" s="27"/>
      <c r="H18" s="27"/>
      <c r="I18" s="4"/>
      <c r="J18" s="24" t="s">
        <v>58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5"/>
      <c r="BW18" s="23" t="s">
        <v>11</v>
      </c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69">
        <v>44480.2</v>
      </c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</row>
    <row r="19" spans="1:108" s="9" customFormat="1" x14ac:dyDescent="0.2">
      <c r="A19" s="27" t="s">
        <v>61</v>
      </c>
      <c r="B19" s="27"/>
      <c r="C19" s="27"/>
      <c r="D19" s="27"/>
      <c r="E19" s="27"/>
      <c r="F19" s="27"/>
      <c r="G19" s="27"/>
      <c r="H19" s="27"/>
      <c r="I19" s="4"/>
      <c r="J19" s="24" t="s">
        <v>60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5"/>
      <c r="BW19" s="23" t="s">
        <v>11</v>
      </c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69">
        <v>22033.8</v>
      </c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</row>
    <row r="20" spans="1:108" s="8" customFormat="1" ht="14.25" x14ac:dyDescent="0.2">
      <c r="A20" s="26" t="s">
        <v>20</v>
      </c>
      <c r="B20" s="26"/>
      <c r="C20" s="26"/>
      <c r="D20" s="26"/>
      <c r="E20" s="26"/>
      <c r="F20" s="26"/>
      <c r="G20" s="26"/>
      <c r="H20" s="26"/>
      <c r="I20" s="3"/>
      <c r="J20" s="17" t="s">
        <v>33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8"/>
      <c r="BW20" s="21" t="s">
        <v>11</v>
      </c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68">
        <f>CM10-CM15</f>
        <v>-53711.632999999973</v>
      </c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</row>
    <row r="21" spans="1:108" s="8" customFormat="1" ht="14.25" x14ac:dyDescent="0.2">
      <c r="A21" s="26" t="s">
        <v>21</v>
      </c>
      <c r="B21" s="26"/>
      <c r="C21" s="26"/>
      <c r="D21" s="26"/>
      <c r="E21" s="26"/>
      <c r="F21" s="26"/>
      <c r="G21" s="26"/>
      <c r="H21" s="26"/>
      <c r="I21" s="3"/>
      <c r="J21" s="17" t="s">
        <v>34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8"/>
      <c r="BW21" s="21" t="s">
        <v>11</v>
      </c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68" t="s">
        <v>62</v>
      </c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</row>
    <row r="22" spans="1:108" s="8" customFormat="1" ht="14.25" x14ac:dyDescent="0.2">
      <c r="A22" s="26" t="s">
        <v>22</v>
      </c>
      <c r="B22" s="26"/>
      <c r="C22" s="26"/>
      <c r="D22" s="26"/>
      <c r="E22" s="26"/>
      <c r="F22" s="26"/>
      <c r="G22" s="26"/>
      <c r="H22" s="26"/>
      <c r="I22" s="3"/>
      <c r="J22" s="17" t="s">
        <v>35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8"/>
      <c r="BW22" s="21" t="s">
        <v>11</v>
      </c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68" t="s">
        <v>62</v>
      </c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</row>
    <row r="23" spans="1:108" s="8" customFormat="1" ht="14.25" x14ac:dyDescent="0.2">
      <c r="A23" s="26" t="s">
        <v>23</v>
      </c>
      <c r="B23" s="26"/>
      <c r="C23" s="26"/>
      <c r="D23" s="26"/>
      <c r="E23" s="26"/>
      <c r="F23" s="26"/>
      <c r="G23" s="26"/>
      <c r="H23" s="26"/>
      <c r="I23" s="3"/>
      <c r="J23" s="17" t="s">
        <v>36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8"/>
      <c r="BW23" s="21" t="s">
        <v>11</v>
      </c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68" t="s">
        <v>62</v>
      </c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</row>
    <row r="24" spans="1:108" s="8" customFormat="1" ht="14.25" x14ac:dyDescent="0.2">
      <c r="A24" s="26" t="s">
        <v>24</v>
      </c>
      <c r="B24" s="26"/>
      <c r="C24" s="26"/>
      <c r="D24" s="26"/>
      <c r="E24" s="26"/>
      <c r="F24" s="26"/>
      <c r="G24" s="26"/>
      <c r="H24" s="26"/>
      <c r="I24" s="3"/>
      <c r="J24" s="17" t="s">
        <v>37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8"/>
      <c r="BW24" s="21" t="s">
        <v>11</v>
      </c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68">
        <v>9399.7099999999991</v>
      </c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</row>
    <row r="25" spans="1:108" s="8" customFormat="1" ht="14.25" x14ac:dyDescent="0.2">
      <c r="A25" s="26" t="s">
        <v>25</v>
      </c>
      <c r="B25" s="26"/>
      <c r="C25" s="26"/>
      <c r="D25" s="26"/>
      <c r="E25" s="26"/>
      <c r="F25" s="26"/>
      <c r="G25" s="26"/>
      <c r="H25" s="26"/>
      <c r="I25" s="3"/>
      <c r="J25" s="17" t="s">
        <v>38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8"/>
      <c r="BW25" s="21" t="s">
        <v>11</v>
      </c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68">
        <v>4919.34</v>
      </c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</row>
    <row r="26" spans="1:108" s="8" customFormat="1" ht="14.25" x14ac:dyDescent="0.2">
      <c r="A26" s="26" t="s">
        <v>26</v>
      </c>
      <c r="B26" s="26"/>
      <c r="C26" s="26"/>
      <c r="D26" s="26"/>
      <c r="E26" s="26"/>
      <c r="F26" s="26"/>
      <c r="G26" s="26"/>
      <c r="H26" s="26"/>
      <c r="I26" s="3"/>
      <c r="J26" s="17" t="s">
        <v>39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8"/>
      <c r="BW26" s="21" t="s">
        <v>11</v>
      </c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68">
        <v>-49231.264000000003</v>
      </c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</row>
    <row r="27" spans="1:108" s="8" customFormat="1" ht="14.25" x14ac:dyDescent="0.2">
      <c r="A27" s="26" t="s">
        <v>27</v>
      </c>
      <c r="B27" s="26"/>
      <c r="C27" s="26"/>
      <c r="D27" s="26"/>
      <c r="E27" s="26"/>
      <c r="F27" s="26"/>
      <c r="G27" s="26"/>
      <c r="H27" s="26"/>
      <c r="I27" s="3"/>
      <c r="J27" s="17" t="s">
        <v>40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8"/>
      <c r="BW27" s="21" t="s">
        <v>11</v>
      </c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68">
        <v>0</v>
      </c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</row>
    <row r="28" spans="1:108" s="9" customFormat="1" x14ac:dyDescent="0.2">
      <c r="A28" s="27" t="s">
        <v>28</v>
      </c>
      <c r="B28" s="27"/>
      <c r="C28" s="27"/>
      <c r="D28" s="27"/>
      <c r="E28" s="27"/>
      <c r="F28" s="27"/>
      <c r="G28" s="27"/>
      <c r="H28" s="27"/>
      <c r="I28" s="4"/>
      <c r="J28" s="24" t="s">
        <v>41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5"/>
      <c r="BW28" s="23" t="s">
        <v>11</v>
      </c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69">
        <v>0</v>
      </c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</row>
    <row r="29" spans="1:108" s="8" customFormat="1" ht="14.25" x14ac:dyDescent="0.2">
      <c r="A29" s="26" t="s">
        <v>29</v>
      </c>
      <c r="B29" s="26"/>
      <c r="C29" s="26"/>
      <c r="D29" s="26"/>
      <c r="E29" s="26"/>
      <c r="F29" s="26"/>
      <c r="G29" s="26"/>
      <c r="H29" s="26"/>
      <c r="I29" s="3"/>
      <c r="J29" s="17" t="s">
        <v>42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8"/>
      <c r="BW29" s="21" t="s">
        <v>11</v>
      </c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68" t="s">
        <v>62</v>
      </c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</row>
    <row r="30" spans="1:108" s="8" customFormat="1" ht="14.25" x14ac:dyDescent="0.2">
      <c r="A30" s="26" t="s">
        <v>30</v>
      </c>
      <c r="B30" s="26"/>
      <c r="C30" s="26"/>
      <c r="D30" s="26"/>
      <c r="E30" s="26"/>
      <c r="F30" s="26"/>
      <c r="G30" s="26"/>
      <c r="H30" s="26"/>
      <c r="I30" s="3"/>
      <c r="J30" s="17" t="s">
        <v>43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8"/>
      <c r="BW30" s="21" t="s">
        <v>11</v>
      </c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68" t="s">
        <v>62</v>
      </c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</row>
    <row r="31" spans="1:108" s="8" customFormat="1" ht="14.25" x14ac:dyDescent="0.2">
      <c r="A31" s="26" t="s">
        <v>31</v>
      </c>
      <c r="B31" s="26"/>
      <c r="C31" s="26"/>
      <c r="D31" s="26"/>
      <c r="E31" s="26"/>
      <c r="F31" s="26"/>
      <c r="G31" s="26"/>
      <c r="H31" s="26"/>
      <c r="I31" s="3"/>
      <c r="J31" s="17" t="s">
        <v>44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8"/>
      <c r="BW31" s="21" t="s">
        <v>11</v>
      </c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68" t="s">
        <v>62</v>
      </c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</row>
    <row r="32" spans="1:108" s="8" customFormat="1" ht="14.25" x14ac:dyDescent="0.2">
      <c r="A32" s="26" t="s">
        <v>32</v>
      </c>
      <c r="B32" s="26"/>
      <c r="C32" s="26"/>
      <c r="D32" s="26"/>
      <c r="E32" s="26"/>
      <c r="F32" s="26"/>
      <c r="G32" s="26"/>
      <c r="H32" s="26"/>
      <c r="I32" s="3"/>
      <c r="J32" s="17" t="s">
        <v>45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8"/>
      <c r="BW32" s="21" t="s">
        <v>11</v>
      </c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68">
        <v>-49231.3</v>
      </c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</row>
  </sheetData>
  <mergeCells count="98">
    <mergeCell ref="A3:DD5"/>
    <mergeCell ref="A7:DD7"/>
    <mergeCell ref="A9:H9"/>
    <mergeCell ref="I9:BV9"/>
    <mergeCell ref="BW9:CL9"/>
    <mergeCell ref="CM9:DD9"/>
    <mergeCell ref="A10:H10"/>
    <mergeCell ref="J10:BV10"/>
    <mergeCell ref="BW10:CL10"/>
    <mergeCell ref="CM10:DD10"/>
    <mergeCell ref="A11:H11"/>
    <mergeCell ref="J11:BV11"/>
    <mergeCell ref="BW11:CL11"/>
    <mergeCell ref="CM11:DD11"/>
    <mergeCell ref="A12:H12"/>
    <mergeCell ref="J12:BV12"/>
    <mergeCell ref="BW12:CL12"/>
    <mergeCell ref="CM12:DD12"/>
    <mergeCell ref="A13:H13"/>
    <mergeCell ref="J13:BV13"/>
    <mergeCell ref="BW13:CL13"/>
    <mergeCell ref="CM13:DD13"/>
    <mergeCell ref="A14:H14"/>
    <mergeCell ref="J14:BV14"/>
    <mergeCell ref="BW14:CL14"/>
    <mergeCell ref="CM14:DD14"/>
    <mergeCell ref="A15:H15"/>
    <mergeCell ref="J15:BV15"/>
    <mergeCell ref="BW15:CL15"/>
    <mergeCell ref="CM15:DD15"/>
    <mergeCell ref="A16:H16"/>
    <mergeCell ref="J16:BV16"/>
    <mergeCell ref="BW16:CL16"/>
    <mergeCell ref="CM16:DD16"/>
    <mergeCell ref="A17:H17"/>
    <mergeCell ref="J17:BV17"/>
    <mergeCell ref="BW17:CL17"/>
    <mergeCell ref="CM17:DD17"/>
    <mergeCell ref="A18:H18"/>
    <mergeCell ref="J18:BV18"/>
    <mergeCell ref="BW18:CL18"/>
    <mergeCell ref="CM18:DD18"/>
    <mergeCell ref="A19:H19"/>
    <mergeCell ref="J19:BV19"/>
    <mergeCell ref="BW19:CL19"/>
    <mergeCell ref="CM19:DD19"/>
    <mergeCell ref="A20:H20"/>
    <mergeCell ref="J20:BV20"/>
    <mergeCell ref="BW20:CL20"/>
    <mergeCell ref="CM20:DD20"/>
    <mergeCell ref="A21:H21"/>
    <mergeCell ref="J21:BV21"/>
    <mergeCell ref="BW21:CL21"/>
    <mergeCell ref="CM21:DD21"/>
    <mergeCell ref="A22:H22"/>
    <mergeCell ref="J22:BV22"/>
    <mergeCell ref="BW22:CL22"/>
    <mergeCell ref="CM22:DD22"/>
    <mergeCell ref="A23:H23"/>
    <mergeCell ref="J23:BV23"/>
    <mergeCell ref="BW23:CL23"/>
    <mergeCell ref="CM23:DD23"/>
    <mergeCell ref="A24:H24"/>
    <mergeCell ref="J24:BV24"/>
    <mergeCell ref="BW24:CL24"/>
    <mergeCell ref="CM24:DD24"/>
    <mergeCell ref="A25:H25"/>
    <mergeCell ref="J25:BV25"/>
    <mergeCell ref="BW25:CL25"/>
    <mergeCell ref="CM25:DD25"/>
    <mergeCell ref="A26:H26"/>
    <mergeCell ref="J26:BV26"/>
    <mergeCell ref="BW26:CL26"/>
    <mergeCell ref="CM26:DD26"/>
    <mergeCell ref="A27:H27"/>
    <mergeCell ref="J27:BV27"/>
    <mergeCell ref="BW27:CL27"/>
    <mergeCell ref="CM27:DD27"/>
    <mergeCell ref="A28:H28"/>
    <mergeCell ref="J28:BV28"/>
    <mergeCell ref="BW28:CL28"/>
    <mergeCell ref="CM28:DD28"/>
    <mergeCell ref="A29:H29"/>
    <mergeCell ref="J29:BV29"/>
    <mergeCell ref="BW29:CL29"/>
    <mergeCell ref="CM29:DD29"/>
    <mergeCell ref="A32:H32"/>
    <mergeCell ref="J32:BV32"/>
    <mergeCell ref="BW32:CL32"/>
    <mergeCell ref="CM32:DD32"/>
    <mergeCell ref="A30:H30"/>
    <mergeCell ref="J30:BV30"/>
    <mergeCell ref="BW30:CL30"/>
    <mergeCell ref="CM30:DD30"/>
    <mergeCell ref="A31:H31"/>
    <mergeCell ref="J31:BV31"/>
    <mergeCell ref="BW31:CL31"/>
    <mergeCell ref="CM31:DD31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9"/>
  <sheetViews>
    <sheetView zoomScale="130" zoomScaleNormal="130" zoomScaleSheetLayoutView="100" workbookViewId="0">
      <selection activeCell="B2" sqref="B2"/>
    </sheetView>
  </sheetViews>
  <sheetFormatPr defaultColWidth="0.85546875" defaultRowHeight="12.75" x14ac:dyDescent="0.2"/>
  <cols>
    <col min="1" max="87" width="0.85546875" style="10"/>
    <col min="88" max="88" width="0.28515625" style="10" customWidth="1"/>
    <col min="89" max="96" width="0.85546875" style="10"/>
    <col min="97" max="97" width="1.85546875" style="10" customWidth="1"/>
    <col min="98" max="105" width="0.85546875" style="10"/>
    <col min="106" max="106" width="0.85546875" style="10" customWidth="1"/>
    <col min="107" max="173" width="0.85546875" style="10"/>
    <col min="174" max="174" width="7" style="10" customWidth="1"/>
    <col min="175" max="176" width="0.85546875" style="10" customWidth="1"/>
    <col min="177" max="177" width="8" style="10" customWidth="1"/>
    <col min="178" max="16384" width="0.85546875" style="10"/>
  </cols>
  <sheetData>
    <row r="1" spans="1:167" s="1" customFormat="1" ht="15" customHeight="1" x14ac:dyDescent="0.25">
      <c r="B1" s="31" t="s">
        <v>78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</row>
    <row r="2" spans="1:167" ht="6" customHeight="1" x14ac:dyDescent="0.2"/>
    <row r="3" spans="1:167" s="11" customFormat="1" ht="12.75" customHeight="1" x14ac:dyDescent="0.2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50"/>
      <c r="BF3" s="48" t="s">
        <v>3</v>
      </c>
      <c r="BG3" s="49"/>
      <c r="BH3" s="49"/>
      <c r="BI3" s="49"/>
      <c r="BJ3" s="49"/>
      <c r="BK3" s="49"/>
      <c r="BL3" s="49"/>
      <c r="BM3" s="49"/>
      <c r="BN3" s="49"/>
      <c r="BO3" s="50"/>
      <c r="BP3" s="43" t="s">
        <v>4</v>
      </c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5"/>
    </row>
    <row r="4" spans="1:167" s="11" customFormat="1" ht="113.2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8"/>
      <c r="BF4" s="51"/>
      <c r="BG4" s="52"/>
      <c r="BH4" s="52"/>
      <c r="BI4" s="52"/>
      <c r="BJ4" s="52"/>
      <c r="BK4" s="52"/>
      <c r="BL4" s="52"/>
      <c r="BM4" s="52"/>
      <c r="BN4" s="52"/>
      <c r="BO4" s="53"/>
      <c r="BP4" s="39" t="s">
        <v>63</v>
      </c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 t="s">
        <v>64</v>
      </c>
      <c r="CC4" s="39"/>
      <c r="CD4" s="39"/>
      <c r="CE4" s="39"/>
      <c r="CF4" s="39"/>
      <c r="CG4" s="39"/>
      <c r="CH4" s="39"/>
      <c r="CI4" s="39"/>
      <c r="CJ4" s="39"/>
      <c r="CK4" s="39" t="s">
        <v>65</v>
      </c>
      <c r="CL4" s="39"/>
      <c r="CM4" s="39"/>
      <c r="CN4" s="39"/>
      <c r="CO4" s="39"/>
      <c r="CP4" s="39"/>
      <c r="CQ4" s="39"/>
      <c r="CR4" s="39"/>
      <c r="CS4" s="39"/>
      <c r="CT4" s="39" t="s">
        <v>66</v>
      </c>
      <c r="CU4" s="39"/>
      <c r="CV4" s="39"/>
      <c r="CW4" s="39"/>
      <c r="CX4" s="39"/>
      <c r="CY4" s="39"/>
      <c r="CZ4" s="39"/>
      <c r="DA4" s="39"/>
      <c r="DB4" s="39"/>
      <c r="DC4" s="39" t="s">
        <v>5</v>
      </c>
      <c r="DD4" s="39"/>
      <c r="DE4" s="39"/>
      <c r="DF4" s="39"/>
      <c r="DG4" s="39"/>
      <c r="DH4" s="39"/>
      <c r="DI4" s="39"/>
      <c r="DJ4" s="39"/>
      <c r="DK4" s="39"/>
      <c r="DL4" s="39" t="s">
        <v>67</v>
      </c>
      <c r="DM4" s="39"/>
      <c r="DN4" s="39"/>
      <c r="DO4" s="39"/>
      <c r="DP4" s="39"/>
      <c r="DQ4" s="39"/>
      <c r="DR4" s="39"/>
      <c r="DS4" s="39"/>
      <c r="DT4" s="39"/>
      <c r="DU4" s="39"/>
      <c r="DV4" s="39" t="s">
        <v>68</v>
      </c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 t="s">
        <v>69</v>
      </c>
      <c r="EL4" s="39"/>
      <c r="EM4" s="39"/>
      <c r="EN4" s="39"/>
      <c r="EO4" s="39"/>
      <c r="EP4" s="39"/>
      <c r="EQ4" s="39"/>
      <c r="ER4" s="39"/>
      <c r="ES4" s="39"/>
      <c r="ET4" s="39" t="s">
        <v>70</v>
      </c>
      <c r="EU4" s="39"/>
      <c r="EV4" s="39"/>
      <c r="EW4" s="39"/>
      <c r="EX4" s="39"/>
      <c r="EY4" s="39"/>
      <c r="EZ4" s="39"/>
      <c r="FA4" s="39"/>
      <c r="FB4" s="39"/>
      <c r="FC4" s="39"/>
      <c r="FD4" s="39" t="s">
        <v>71</v>
      </c>
      <c r="FE4" s="39"/>
      <c r="FF4" s="39"/>
      <c r="FG4" s="39"/>
      <c r="FH4" s="39"/>
      <c r="FI4" s="39"/>
      <c r="FJ4" s="39"/>
      <c r="FK4" s="39"/>
    </row>
    <row r="5" spans="1:167" s="11" customFormat="1" ht="12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8"/>
      <c r="BF5" s="37">
        <v>1</v>
      </c>
      <c r="BG5" s="37"/>
      <c r="BH5" s="37"/>
      <c r="BI5" s="37"/>
      <c r="BJ5" s="37"/>
      <c r="BK5" s="37"/>
      <c r="BL5" s="37"/>
      <c r="BM5" s="37"/>
      <c r="BN5" s="37"/>
      <c r="BO5" s="37"/>
      <c r="BP5" s="37">
        <v>2</v>
      </c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>
        <v>3</v>
      </c>
      <c r="CC5" s="37"/>
      <c r="CD5" s="37"/>
      <c r="CE5" s="37"/>
      <c r="CF5" s="37"/>
      <c r="CG5" s="37"/>
      <c r="CH5" s="37"/>
      <c r="CI5" s="37"/>
      <c r="CJ5" s="37"/>
      <c r="CK5" s="37">
        <v>4</v>
      </c>
      <c r="CL5" s="37"/>
      <c r="CM5" s="37"/>
      <c r="CN5" s="37"/>
      <c r="CO5" s="37"/>
      <c r="CP5" s="37"/>
      <c r="CQ5" s="37"/>
      <c r="CR5" s="37"/>
      <c r="CS5" s="37"/>
      <c r="CT5" s="37">
        <v>5</v>
      </c>
      <c r="CU5" s="37"/>
      <c r="CV5" s="37"/>
      <c r="CW5" s="37"/>
      <c r="CX5" s="37"/>
      <c r="CY5" s="37"/>
      <c r="CZ5" s="37"/>
      <c r="DA5" s="37"/>
      <c r="DB5" s="37"/>
      <c r="DC5" s="37">
        <v>6</v>
      </c>
      <c r="DD5" s="37"/>
      <c r="DE5" s="37"/>
      <c r="DF5" s="37"/>
      <c r="DG5" s="37"/>
      <c r="DH5" s="37"/>
      <c r="DI5" s="37"/>
      <c r="DJ5" s="37"/>
      <c r="DK5" s="37"/>
      <c r="DL5" s="37">
        <v>7</v>
      </c>
      <c r="DM5" s="37"/>
      <c r="DN5" s="37"/>
      <c r="DO5" s="37"/>
      <c r="DP5" s="37"/>
      <c r="DQ5" s="37"/>
      <c r="DR5" s="37"/>
      <c r="DS5" s="37"/>
      <c r="DT5" s="37"/>
      <c r="DU5" s="37"/>
      <c r="DV5" s="37">
        <v>8</v>
      </c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>
        <v>9</v>
      </c>
      <c r="EL5" s="37"/>
      <c r="EM5" s="37"/>
      <c r="EN5" s="37"/>
      <c r="EO5" s="37"/>
      <c r="EP5" s="37"/>
      <c r="EQ5" s="37"/>
      <c r="ER5" s="37"/>
      <c r="ES5" s="37"/>
      <c r="ET5" s="37">
        <v>10</v>
      </c>
      <c r="EU5" s="37"/>
      <c r="EV5" s="37"/>
      <c r="EW5" s="37"/>
      <c r="EX5" s="37"/>
      <c r="EY5" s="37"/>
      <c r="EZ5" s="37"/>
      <c r="FA5" s="37"/>
      <c r="FB5" s="37"/>
      <c r="FC5" s="37"/>
      <c r="FD5" s="37">
        <v>11</v>
      </c>
      <c r="FE5" s="37"/>
      <c r="FF5" s="37"/>
      <c r="FG5" s="37"/>
      <c r="FH5" s="37"/>
      <c r="FI5" s="37"/>
      <c r="FJ5" s="37"/>
      <c r="FK5" s="37"/>
    </row>
    <row r="6" spans="1:167" ht="15" customHeight="1" x14ac:dyDescent="0.2">
      <c r="A6" s="12"/>
      <c r="B6" s="61" t="s">
        <v>47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2"/>
      <c r="BF6" s="63">
        <f>SUM(BF7:BO10)</f>
        <v>241324.66499999995</v>
      </c>
      <c r="BG6" s="75"/>
      <c r="BH6" s="75"/>
      <c r="BI6" s="75"/>
      <c r="BJ6" s="75"/>
      <c r="BK6" s="75"/>
      <c r="BL6" s="75"/>
      <c r="BM6" s="75"/>
      <c r="BN6" s="75"/>
      <c r="BO6" s="76"/>
      <c r="BP6" s="38">
        <v>0</v>
      </c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>
        <f>SUM(CB7:CJ10)</f>
        <v>59938.11</v>
      </c>
      <c r="CC6" s="38"/>
      <c r="CD6" s="38"/>
      <c r="CE6" s="38"/>
      <c r="CF6" s="38"/>
      <c r="CG6" s="38"/>
      <c r="CH6" s="38"/>
      <c r="CI6" s="38"/>
      <c r="CJ6" s="38"/>
      <c r="CK6" s="38">
        <f>SUM(CK7:CS10)</f>
        <v>118280.87</v>
      </c>
      <c r="CL6" s="38"/>
      <c r="CM6" s="38"/>
      <c r="CN6" s="38"/>
      <c r="CO6" s="38"/>
      <c r="CP6" s="38"/>
      <c r="CQ6" s="38"/>
      <c r="CR6" s="38"/>
      <c r="CS6" s="38"/>
      <c r="CT6" s="38">
        <f>SUM(CT7:DB10)</f>
        <v>34886.699999999997</v>
      </c>
      <c r="CU6" s="38"/>
      <c r="CV6" s="38"/>
      <c r="CW6" s="38"/>
      <c r="CX6" s="38"/>
      <c r="CY6" s="38"/>
      <c r="CZ6" s="38"/>
      <c r="DA6" s="38"/>
      <c r="DB6" s="38"/>
      <c r="DC6" s="38">
        <f>SUM(DC7:DK10)</f>
        <v>5450.5379999999996</v>
      </c>
      <c r="DD6" s="38"/>
      <c r="DE6" s="38"/>
      <c r="DF6" s="38"/>
      <c r="DG6" s="38"/>
      <c r="DH6" s="38"/>
      <c r="DI6" s="38"/>
      <c r="DJ6" s="38"/>
      <c r="DK6" s="38"/>
      <c r="DL6" s="38">
        <f>SUM(DL7:DU10)</f>
        <v>22768.447</v>
      </c>
      <c r="DM6" s="38"/>
      <c r="DN6" s="38"/>
      <c r="DO6" s="38"/>
      <c r="DP6" s="38"/>
      <c r="DQ6" s="38"/>
      <c r="DR6" s="38"/>
      <c r="DS6" s="38"/>
      <c r="DT6" s="38"/>
      <c r="DU6" s="38"/>
      <c r="DV6" s="38">
        <v>0</v>
      </c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>
        <v>0</v>
      </c>
      <c r="EL6" s="38"/>
      <c r="EM6" s="38"/>
      <c r="EN6" s="38"/>
      <c r="EO6" s="38"/>
      <c r="EP6" s="38"/>
      <c r="EQ6" s="38"/>
      <c r="ER6" s="38"/>
      <c r="ES6" s="38"/>
      <c r="ET6" s="38">
        <v>0</v>
      </c>
      <c r="EU6" s="38"/>
      <c r="EV6" s="38"/>
      <c r="EW6" s="38"/>
      <c r="EX6" s="38"/>
      <c r="EY6" s="38"/>
      <c r="EZ6" s="38"/>
      <c r="FA6" s="38"/>
      <c r="FB6" s="38"/>
      <c r="FC6" s="38"/>
      <c r="FD6" s="38">
        <v>0</v>
      </c>
      <c r="FE6" s="38"/>
      <c r="FF6" s="38"/>
      <c r="FG6" s="38"/>
      <c r="FH6" s="38"/>
      <c r="FI6" s="38"/>
      <c r="FJ6" s="38"/>
      <c r="FK6" s="38"/>
    </row>
    <row r="7" spans="1:167" ht="15" customHeight="1" x14ac:dyDescent="0.2">
      <c r="A7" s="13"/>
      <c r="B7" s="59" t="s">
        <v>48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60"/>
      <c r="BF7" s="38">
        <f>SUM(CB7:FK7)</f>
        <v>158895.68999999997</v>
      </c>
      <c r="BG7" s="38"/>
      <c r="BH7" s="38"/>
      <c r="BI7" s="38"/>
      <c r="BJ7" s="38"/>
      <c r="BK7" s="38"/>
      <c r="BL7" s="38"/>
      <c r="BM7" s="38"/>
      <c r="BN7" s="38"/>
      <c r="BO7" s="38"/>
      <c r="BP7" s="38">
        <v>0</v>
      </c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>
        <v>45758.2</v>
      </c>
      <c r="CC7" s="38"/>
      <c r="CD7" s="38"/>
      <c r="CE7" s="38"/>
      <c r="CF7" s="38"/>
      <c r="CG7" s="38"/>
      <c r="CH7" s="38"/>
      <c r="CI7" s="38"/>
      <c r="CJ7" s="38"/>
      <c r="CK7" s="38">
        <v>77587.8</v>
      </c>
      <c r="CL7" s="38"/>
      <c r="CM7" s="38"/>
      <c r="CN7" s="38"/>
      <c r="CO7" s="38"/>
      <c r="CP7" s="38"/>
      <c r="CQ7" s="38"/>
      <c r="CR7" s="38"/>
      <c r="CS7" s="38"/>
      <c r="CT7" s="38">
        <v>22903.8</v>
      </c>
      <c r="CU7" s="38"/>
      <c r="CV7" s="38"/>
      <c r="CW7" s="38"/>
      <c r="CX7" s="38"/>
      <c r="CY7" s="38"/>
      <c r="CZ7" s="38"/>
      <c r="DA7" s="38"/>
      <c r="DB7" s="38"/>
      <c r="DC7" s="38">
        <v>4729.12</v>
      </c>
      <c r="DD7" s="38"/>
      <c r="DE7" s="38"/>
      <c r="DF7" s="38"/>
      <c r="DG7" s="38"/>
      <c r="DH7" s="38"/>
      <c r="DI7" s="38"/>
      <c r="DJ7" s="38"/>
      <c r="DK7" s="38"/>
      <c r="DL7" s="38">
        <v>7916.77</v>
      </c>
      <c r="DM7" s="38"/>
      <c r="DN7" s="38"/>
      <c r="DO7" s="38"/>
      <c r="DP7" s="38"/>
      <c r="DQ7" s="38"/>
      <c r="DR7" s="38"/>
      <c r="DS7" s="38"/>
      <c r="DT7" s="38"/>
      <c r="DU7" s="38"/>
      <c r="DV7" s="63">
        <v>0</v>
      </c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5"/>
      <c r="EK7" s="38">
        <v>0</v>
      </c>
      <c r="EL7" s="38"/>
      <c r="EM7" s="38"/>
      <c r="EN7" s="38"/>
      <c r="EO7" s="38"/>
      <c r="EP7" s="38"/>
      <c r="EQ7" s="38"/>
      <c r="ER7" s="38"/>
      <c r="ES7" s="38"/>
      <c r="ET7" s="38">
        <v>0</v>
      </c>
      <c r="EU7" s="38"/>
      <c r="EV7" s="38"/>
      <c r="EW7" s="38"/>
      <c r="EX7" s="38"/>
      <c r="EY7" s="38"/>
      <c r="EZ7" s="38"/>
      <c r="FA7" s="38"/>
      <c r="FB7" s="38"/>
      <c r="FC7" s="38"/>
      <c r="FD7" s="38">
        <v>0</v>
      </c>
      <c r="FE7" s="38"/>
      <c r="FF7" s="38"/>
      <c r="FG7" s="38"/>
      <c r="FH7" s="38"/>
      <c r="FI7" s="38"/>
      <c r="FJ7" s="38"/>
      <c r="FK7" s="38"/>
    </row>
    <row r="8" spans="1:167" ht="15" customHeight="1" x14ac:dyDescent="0.2">
      <c r="A8" s="12"/>
      <c r="B8" s="54" t="s">
        <v>49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38">
        <f>SUM(CB8:FK8)</f>
        <v>15914.955000000002</v>
      </c>
      <c r="BG8" s="38"/>
      <c r="BH8" s="38"/>
      <c r="BI8" s="38"/>
      <c r="BJ8" s="38"/>
      <c r="BK8" s="38"/>
      <c r="BL8" s="38"/>
      <c r="BM8" s="38"/>
      <c r="BN8" s="38"/>
      <c r="BO8" s="38"/>
      <c r="BP8" s="38">
        <v>0</v>
      </c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>
        <v>3496.69</v>
      </c>
      <c r="CC8" s="38"/>
      <c r="CD8" s="38"/>
      <c r="CE8" s="38"/>
      <c r="CF8" s="38"/>
      <c r="CG8" s="38"/>
      <c r="CH8" s="38"/>
      <c r="CI8" s="38"/>
      <c r="CJ8" s="38"/>
      <c r="CK8" s="38">
        <v>8684.3700000000008</v>
      </c>
      <c r="CL8" s="38"/>
      <c r="CM8" s="38"/>
      <c r="CN8" s="38"/>
      <c r="CO8" s="38"/>
      <c r="CP8" s="38"/>
      <c r="CQ8" s="38"/>
      <c r="CR8" s="38"/>
      <c r="CS8" s="38"/>
      <c r="CT8" s="38">
        <v>2578.3200000000002</v>
      </c>
      <c r="CU8" s="38"/>
      <c r="CV8" s="38"/>
      <c r="CW8" s="38"/>
      <c r="CX8" s="38"/>
      <c r="CY8" s="38"/>
      <c r="CZ8" s="38"/>
      <c r="DA8" s="38"/>
      <c r="DB8" s="38"/>
      <c r="DC8" s="38">
        <v>162.84800000000001</v>
      </c>
      <c r="DD8" s="38"/>
      <c r="DE8" s="38"/>
      <c r="DF8" s="38"/>
      <c r="DG8" s="38"/>
      <c r="DH8" s="38"/>
      <c r="DI8" s="38"/>
      <c r="DJ8" s="38"/>
      <c r="DK8" s="38"/>
      <c r="DL8" s="38">
        <v>992.72699999999998</v>
      </c>
      <c r="DM8" s="38"/>
      <c r="DN8" s="38"/>
      <c r="DO8" s="38"/>
      <c r="DP8" s="38"/>
      <c r="DQ8" s="38"/>
      <c r="DR8" s="38"/>
      <c r="DS8" s="38"/>
      <c r="DT8" s="38"/>
      <c r="DU8" s="38"/>
      <c r="DV8" s="63">
        <v>0</v>
      </c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5"/>
      <c r="EK8" s="38">
        <v>0</v>
      </c>
      <c r="EL8" s="38"/>
      <c r="EM8" s="38"/>
      <c r="EN8" s="38"/>
      <c r="EO8" s="38"/>
      <c r="EP8" s="38"/>
      <c r="EQ8" s="38"/>
      <c r="ER8" s="38"/>
      <c r="ES8" s="38"/>
      <c r="ET8" s="38">
        <v>0</v>
      </c>
      <c r="EU8" s="38"/>
      <c r="EV8" s="38"/>
      <c r="EW8" s="38"/>
      <c r="EX8" s="38"/>
      <c r="EY8" s="38"/>
      <c r="EZ8" s="38"/>
      <c r="FA8" s="38"/>
      <c r="FB8" s="38"/>
      <c r="FC8" s="38"/>
      <c r="FD8" s="38">
        <v>0</v>
      </c>
      <c r="FE8" s="38"/>
      <c r="FF8" s="38"/>
      <c r="FG8" s="38"/>
      <c r="FH8" s="38"/>
      <c r="FI8" s="38"/>
      <c r="FJ8" s="38"/>
      <c r="FK8" s="38"/>
    </row>
    <row r="9" spans="1:167" ht="15" customHeight="1" x14ac:dyDescent="0.2">
      <c r="A9" s="12"/>
      <c r="B9" s="54" t="s">
        <v>50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5"/>
      <c r="BF9" s="38">
        <f>SUM(CB9:FK9)</f>
        <v>44480.241999999998</v>
      </c>
      <c r="BG9" s="38"/>
      <c r="BH9" s="38"/>
      <c r="BI9" s="38"/>
      <c r="BJ9" s="38"/>
      <c r="BK9" s="38"/>
      <c r="BL9" s="38"/>
      <c r="BM9" s="38"/>
      <c r="BN9" s="38"/>
      <c r="BO9" s="38"/>
      <c r="BP9" s="38">
        <v>0</v>
      </c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>
        <v>5841.1</v>
      </c>
      <c r="CC9" s="38"/>
      <c r="CD9" s="38"/>
      <c r="CE9" s="38"/>
      <c r="CF9" s="38"/>
      <c r="CG9" s="38"/>
      <c r="CH9" s="38"/>
      <c r="CI9" s="38"/>
      <c r="CJ9" s="38"/>
      <c r="CK9" s="38">
        <v>19894.8</v>
      </c>
      <c r="CL9" s="38"/>
      <c r="CM9" s="38"/>
      <c r="CN9" s="38"/>
      <c r="CO9" s="38"/>
      <c r="CP9" s="38"/>
      <c r="CQ9" s="38"/>
      <c r="CR9" s="38"/>
      <c r="CS9" s="38"/>
      <c r="CT9" s="38">
        <v>5802.59</v>
      </c>
      <c r="CU9" s="38"/>
      <c r="CV9" s="38"/>
      <c r="CW9" s="38"/>
      <c r="CX9" s="38"/>
      <c r="CY9" s="38"/>
      <c r="CZ9" s="38"/>
      <c r="DA9" s="38"/>
      <c r="DB9" s="38"/>
      <c r="DC9" s="38">
        <v>363.15199999999999</v>
      </c>
      <c r="DD9" s="38"/>
      <c r="DE9" s="38"/>
      <c r="DF9" s="38"/>
      <c r="DG9" s="38"/>
      <c r="DH9" s="38"/>
      <c r="DI9" s="38"/>
      <c r="DJ9" s="38"/>
      <c r="DK9" s="38"/>
      <c r="DL9" s="38">
        <v>12578.6</v>
      </c>
      <c r="DM9" s="38"/>
      <c r="DN9" s="38"/>
      <c r="DO9" s="38"/>
      <c r="DP9" s="38"/>
      <c r="DQ9" s="38"/>
      <c r="DR9" s="38"/>
      <c r="DS9" s="38"/>
      <c r="DT9" s="38"/>
      <c r="DU9" s="38"/>
      <c r="DV9" s="63">
        <v>0</v>
      </c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5"/>
      <c r="EK9" s="38">
        <v>0</v>
      </c>
      <c r="EL9" s="38"/>
      <c r="EM9" s="38"/>
      <c r="EN9" s="38"/>
      <c r="EO9" s="38"/>
      <c r="EP9" s="38"/>
      <c r="EQ9" s="38"/>
      <c r="ER9" s="38"/>
      <c r="ES9" s="38"/>
      <c r="ET9" s="38">
        <v>0</v>
      </c>
      <c r="EU9" s="38"/>
      <c r="EV9" s="38"/>
      <c r="EW9" s="38"/>
      <c r="EX9" s="38"/>
      <c r="EY9" s="38"/>
      <c r="EZ9" s="38"/>
      <c r="FA9" s="38"/>
      <c r="FB9" s="38"/>
      <c r="FC9" s="38"/>
      <c r="FD9" s="38">
        <v>0</v>
      </c>
      <c r="FE9" s="38"/>
      <c r="FF9" s="38"/>
      <c r="FG9" s="38"/>
      <c r="FH9" s="38"/>
      <c r="FI9" s="38"/>
      <c r="FJ9" s="38"/>
      <c r="FK9" s="38"/>
    </row>
    <row r="10" spans="1:167" ht="15" customHeight="1" x14ac:dyDescent="0.2">
      <c r="A10" s="12"/>
      <c r="B10" s="46" t="s">
        <v>51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7"/>
      <c r="BF10" s="38">
        <f>SUM(CB10:FK10)</f>
        <v>22033.778000000002</v>
      </c>
      <c r="BG10" s="38"/>
      <c r="BH10" s="38"/>
      <c r="BI10" s="38"/>
      <c r="BJ10" s="38"/>
      <c r="BK10" s="38"/>
      <c r="BL10" s="38"/>
      <c r="BM10" s="38"/>
      <c r="BN10" s="38"/>
      <c r="BO10" s="38"/>
      <c r="BP10" s="38">
        <v>0</v>
      </c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>
        <v>4842.12</v>
      </c>
      <c r="CC10" s="38"/>
      <c r="CD10" s="38"/>
      <c r="CE10" s="38"/>
      <c r="CF10" s="38"/>
      <c r="CG10" s="38"/>
      <c r="CH10" s="38"/>
      <c r="CI10" s="38"/>
      <c r="CJ10" s="38"/>
      <c r="CK10" s="38">
        <v>12113.9</v>
      </c>
      <c r="CL10" s="38"/>
      <c r="CM10" s="38"/>
      <c r="CN10" s="38"/>
      <c r="CO10" s="38"/>
      <c r="CP10" s="38"/>
      <c r="CQ10" s="38"/>
      <c r="CR10" s="38"/>
      <c r="CS10" s="38"/>
      <c r="CT10" s="38">
        <v>3601.99</v>
      </c>
      <c r="CU10" s="38"/>
      <c r="CV10" s="38"/>
      <c r="CW10" s="38"/>
      <c r="CX10" s="38"/>
      <c r="CY10" s="38"/>
      <c r="CZ10" s="38"/>
      <c r="DA10" s="38"/>
      <c r="DB10" s="38"/>
      <c r="DC10" s="38">
        <v>195.41800000000001</v>
      </c>
      <c r="DD10" s="38"/>
      <c r="DE10" s="38"/>
      <c r="DF10" s="38"/>
      <c r="DG10" s="38"/>
      <c r="DH10" s="38"/>
      <c r="DI10" s="38"/>
      <c r="DJ10" s="38"/>
      <c r="DK10" s="38"/>
      <c r="DL10" s="38">
        <v>1280.3499999999999</v>
      </c>
      <c r="DM10" s="38"/>
      <c r="DN10" s="38"/>
      <c r="DO10" s="38"/>
      <c r="DP10" s="38"/>
      <c r="DQ10" s="38"/>
      <c r="DR10" s="38"/>
      <c r="DS10" s="38"/>
      <c r="DT10" s="38"/>
      <c r="DU10" s="38"/>
      <c r="DV10" s="63">
        <v>0</v>
      </c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5"/>
      <c r="EK10" s="38">
        <v>0</v>
      </c>
      <c r="EL10" s="38"/>
      <c r="EM10" s="38"/>
      <c r="EN10" s="38"/>
      <c r="EO10" s="38"/>
      <c r="EP10" s="38"/>
      <c r="EQ10" s="38"/>
      <c r="ER10" s="38"/>
      <c r="ES10" s="38"/>
      <c r="ET10" s="38">
        <v>0</v>
      </c>
      <c r="EU10" s="38"/>
      <c r="EV10" s="38"/>
      <c r="EW10" s="38"/>
      <c r="EX10" s="38"/>
      <c r="EY10" s="38"/>
      <c r="EZ10" s="38"/>
      <c r="FA10" s="38"/>
      <c r="FB10" s="38"/>
      <c r="FC10" s="38"/>
      <c r="FD10" s="38">
        <v>0</v>
      </c>
      <c r="FE10" s="38"/>
      <c r="FF10" s="38"/>
      <c r="FG10" s="38"/>
      <c r="FH10" s="38"/>
      <c r="FI10" s="38"/>
      <c r="FJ10" s="38"/>
      <c r="FK10" s="38"/>
    </row>
    <row r="11" spans="1:167" ht="27.75" customHeight="1" x14ac:dyDescent="0.2">
      <c r="A11" s="12"/>
      <c r="B11" s="54" t="s">
        <v>52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38">
        <v>0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>
        <v>0</v>
      </c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>
        <v>0</v>
      </c>
      <c r="CC11" s="38"/>
      <c r="CD11" s="38"/>
      <c r="CE11" s="38"/>
      <c r="CF11" s="38"/>
      <c r="CG11" s="38"/>
      <c r="CH11" s="38"/>
      <c r="CI11" s="38"/>
      <c r="CJ11" s="38"/>
      <c r="CK11" s="38">
        <v>0</v>
      </c>
      <c r="CL11" s="38"/>
      <c r="CM11" s="38"/>
      <c r="CN11" s="38"/>
      <c r="CO11" s="38"/>
      <c r="CP11" s="38"/>
      <c r="CQ11" s="38"/>
      <c r="CR11" s="38"/>
      <c r="CS11" s="38"/>
      <c r="CT11" s="38">
        <v>0</v>
      </c>
      <c r="CU11" s="38"/>
      <c r="CV11" s="38"/>
      <c r="CW11" s="38"/>
      <c r="CX11" s="38"/>
      <c r="CY11" s="38"/>
      <c r="CZ11" s="38"/>
      <c r="DA11" s="38"/>
      <c r="DB11" s="38"/>
      <c r="DC11" s="38">
        <v>0</v>
      </c>
      <c r="DD11" s="38"/>
      <c r="DE11" s="38"/>
      <c r="DF11" s="38"/>
      <c r="DG11" s="38"/>
      <c r="DH11" s="38"/>
      <c r="DI11" s="38"/>
      <c r="DJ11" s="38"/>
      <c r="DK11" s="38"/>
      <c r="DL11" s="38">
        <v>0</v>
      </c>
      <c r="DM11" s="38"/>
      <c r="DN11" s="38"/>
      <c r="DO11" s="38"/>
      <c r="DP11" s="38"/>
      <c r="DQ11" s="38"/>
      <c r="DR11" s="38"/>
      <c r="DS11" s="38"/>
      <c r="DT11" s="38"/>
      <c r="DU11" s="38"/>
      <c r="DV11" s="38">
        <v>0</v>
      </c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>
        <v>0</v>
      </c>
      <c r="EL11" s="38"/>
      <c r="EM11" s="38"/>
      <c r="EN11" s="38"/>
      <c r="EO11" s="38"/>
      <c r="EP11" s="38"/>
      <c r="EQ11" s="38"/>
      <c r="ER11" s="38"/>
      <c r="ES11" s="38"/>
      <c r="ET11" s="38">
        <v>0</v>
      </c>
      <c r="EU11" s="38"/>
      <c r="EV11" s="38"/>
      <c r="EW11" s="38"/>
      <c r="EX11" s="38"/>
      <c r="EY11" s="38"/>
      <c r="EZ11" s="38"/>
      <c r="FA11" s="38"/>
      <c r="FB11" s="38"/>
      <c r="FC11" s="38"/>
      <c r="FD11" s="38">
        <v>0</v>
      </c>
      <c r="FE11" s="38"/>
      <c r="FF11" s="38"/>
      <c r="FG11" s="38"/>
      <c r="FH11" s="38"/>
      <c r="FI11" s="38"/>
      <c r="FJ11" s="38"/>
      <c r="FK11" s="38"/>
    </row>
    <row r="12" spans="1:167" ht="15" customHeight="1" x14ac:dyDescent="0.2">
      <c r="A12" s="12"/>
      <c r="B12" s="54" t="s">
        <v>53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5"/>
      <c r="BF12" s="38">
        <v>0</v>
      </c>
      <c r="BG12" s="38"/>
      <c r="BH12" s="38"/>
      <c r="BI12" s="38"/>
      <c r="BJ12" s="38"/>
      <c r="BK12" s="38"/>
      <c r="BL12" s="38"/>
      <c r="BM12" s="38"/>
      <c r="BN12" s="38"/>
      <c r="BO12" s="38"/>
      <c r="BP12" s="38">
        <v>0</v>
      </c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6">
        <v>0</v>
      </c>
      <c r="CC12" s="36"/>
      <c r="CD12" s="36"/>
      <c r="CE12" s="36"/>
      <c r="CF12" s="36"/>
      <c r="CG12" s="36"/>
      <c r="CH12" s="36"/>
      <c r="CI12" s="36"/>
      <c r="CJ12" s="36"/>
      <c r="CK12" s="36">
        <v>0</v>
      </c>
      <c r="CL12" s="36"/>
      <c r="CM12" s="36"/>
      <c r="CN12" s="36"/>
      <c r="CO12" s="36"/>
      <c r="CP12" s="36"/>
      <c r="CQ12" s="36"/>
      <c r="CR12" s="36"/>
      <c r="CS12" s="36"/>
      <c r="CT12" s="36">
        <v>0</v>
      </c>
      <c r="CU12" s="36"/>
      <c r="CV12" s="36"/>
      <c r="CW12" s="36"/>
      <c r="CX12" s="36"/>
      <c r="CY12" s="36"/>
      <c r="CZ12" s="36"/>
      <c r="DA12" s="36"/>
      <c r="DB12" s="36"/>
      <c r="DC12" s="36">
        <v>0</v>
      </c>
      <c r="DD12" s="36"/>
      <c r="DE12" s="36"/>
      <c r="DF12" s="36"/>
      <c r="DG12" s="36"/>
      <c r="DH12" s="36"/>
      <c r="DI12" s="36"/>
      <c r="DJ12" s="36"/>
      <c r="DK12" s="36"/>
      <c r="DL12" s="36">
        <v>0</v>
      </c>
      <c r="DM12" s="36"/>
      <c r="DN12" s="36"/>
      <c r="DO12" s="36"/>
      <c r="DP12" s="36"/>
      <c r="DQ12" s="36"/>
      <c r="DR12" s="36"/>
      <c r="DS12" s="36"/>
      <c r="DT12" s="36"/>
      <c r="DU12" s="36"/>
      <c r="DV12" s="36">
        <v>0</v>
      </c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>
        <v>0</v>
      </c>
      <c r="EL12" s="36"/>
      <c r="EM12" s="36"/>
      <c r="EN12" s="36"/>
      <c r="EO12" s="36"/>
      <c r="EP12" s="36"/>
      <c r="EQ12" s="36"/>
      <c r="ER12" s="36"/>
      <c r="ES12" s="36"/>
      <c r="ET12" s="36">
        <v>0</v>
      </c>
      <c r="EU12" s="36"/>
      <c r="EV12" s="36"/>
      <c r="EW12" s="36"/>
      <c r="EX12" s="36"/>
      <c r="EY12" s="36"/>
      <c r="EZ12" s="36"/>
      <c r="FA12" s="36"/>
      <c r="FB12" s="36"/>
      <c r="FC12" s="36"/>
      <c r="FD12" s="36">
        <v>0</v>
      </c>
      <c r="FE12" s="36"/>
      <c r="FF12" s="36"/>
      <c r="FG12" s="36"/>
      <c r="FH12" s="36"/>
      <c r="FI12" s="36"/>
      <c r="FJ12" s="36"/>
      <c r="FK12" s="36"/>
    </row>
    <row r="13" spans="1:167" ht="15" customHeight="1" x14ac:dyDescent="0.2">
      <c r="A13" s="14"/>
      <c r="B13" s="66" t="s">
        <v>54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7"/>
      <c r="BF13" s="38">
        <f>SUM(BP13:FK13)</f>
        <v>372784.69799999997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>
        <v>0</v>
      </c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6">
        <v>88906.823999999993</v>
      </c>
      <c r="CC13" s="36"/>
      <c r="CD13" s="36"/>
      <c r="CE13" s="36"/>
      <c r="CF13" s="36"/>
      <c r="CG13" s="36"/>
      <c r="CH13" s="36"/>
      <c r="CI13" s="36"/>
      <c r="CJ13" s="36"/>
      <c r="CK13" s="36">
        <v>184381.592</v>
      </c>
      <c r="CL13" s="36"/>
      <c r="CM13" s="36"/>
      <c r="CN13" s="36"/>
      <c r="CO13" s="36"/>
      <c r="CP13" s="36"/>
      <c r="CQ13" s="36"/>
      <c r="CR13" s="36"/>
      <c r="CS13" s="36"/>
      <c r="CT13" s="36">
        <v>54741.445</v>
      </c>
      <c r="CU13" s="36"/>
      <c r="CV13" s="36"/>
      <c r="CW13" s="36"/>
      <c r="CX13" s="36"/>
      <c r="CY13" s="36"/>
      <c r="CZ13" s="36"/>
      <c r="DA13" s="36"/>
      <c r="DB13" s="36"/>
      <c r="DC13" s="36">
        <v>16284.843000000001</v>
      </c>
      <c r="DD13" s="36"/>
      <c r="DE13" s="36"/>
      <c r="DF13" s="36"/>
      <c r="DG13" s="36"/>
      <c r="DH13" s="36"/>
      <c r="DI13" s="36"/>
      <c r="DJ13" s="36"/>
      <c r="DK13" s="36"/>
      <c r="DL13" s="36">
        <v>28469.993999999999</v>
      </c>
      <c r="DM13" s="36"/>
      <c r="DN13" s="36"/>
      <c r="DO13" s="36"/>
      <c r="DP13" s="36"/>
      <c r="DQ13" s="36"/>
      <c r="DR13" s="36"/>
      <c r="DS13" s="36"/>
      <c r="DT13" s="36"/>
      <c r="DU13" s="36"/>
      <c r="DV13" s="36">
        <v>0</v>
      </c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>
        <v>0</v>
      </c>
      <c r="EL13" s="36"/>
      <c r="EM13" s="36"/>
      <c r="EN13" s="36"/>
      <c r="EO13" s="36"/>
      <c r="EP13" s="36"/>
      <c r="EQ13" s="36"/>
      <c r="ER13" s="36"/>
      <c r="ES13" s="36"/>
      <c r="ET13" s="36">
        <v>0</v>
      </c>
      <c r="EU13" s="36"/>
      <c r="EV13" s="36"/>
      <c r="EW13" s="36"/>
      <c r="EX13" s="36"/>
      <c r="EY13" s="36"/>
      <c r="EZ13" s="36"/>
      <c r="FA13" s="36"/>
      <c r="FB13" s="36"/>
      <c r="FC13" s="36"/>
      <c r="FD13" s="36">
        <v>0</v>
      </c>
      <c r="FE13" s="36"/>
      <c r="FF13" s="36"/>
      <c r="FG13" s="36"/>
      <c r="FH13" s="36"/>
      <c r="FI13" s="36"/>
      <c r="FJ13" s="36"/>
      <c r="FK13" s="36"/>
    </row>
    <row r="14" spans="1:167" ht="15" customHeight="1" x14ac:dyDescent="0.2">
      <c r="A14" s="12"/>
      <c r="B14" s="66" t="s">
        <v>1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7"/>
      <c r="BF14" s="36">
        <v>4919.34</v>
      </c>
      <c r="BG14" s="36"/>
      <c r="BH14" s="36"/>
      <c r="BI14" s="36"/>
      <c r="BJ14" s="36"/>
      <c r="BK14" s="36"/>
      <c r="BL14" s="36"/>
      <c r="BM14" s="36"/>
      <c r="BN14" s="36"/>
      <c r="BO14" s="36"/>
      <c r="BP14" s="36">
        <v>0</v>
      </c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>
        <v>0</v>
      </c>
      <c r="CC14" s="36"/>
      <c r="CD14" s="36"/>
      <c r="CE14" s="36"/>
      <c r="CF14" s="36"/>
      <c r="CG14" s="36"/>
      <c r="CH14" s="36"/>
      <c r="CI14" s="36"/>
      <c r="CJ14" s="36"/>
      <c r="CK14" s="36">
        <v>0</v>
      </c>
      <c r="CL14" s="36"/>
      <c r="CM14" s="36"/>
      <c r="CN14" s="36"/>
      <c r="CO14" s="36"/>
      <c r="CP14" s="36"/>
      <c r="CQ14" s="36"/>
      <c r="CR14" s="36"/>
      <c r="CS14" s="36"/>
      <c r="CT14" s="36">
        <v>0</v>
      </c>
      <c r="CU14" s="36"/>
      <c r="CV14" s="36"/>
      <c r="CW14" s="36"/>
      <c r="CX14" s="36"/>
      <c r="CY14" s="36"/>
      <c r="CZ14" s="36"/>
      <c r="DA14" s="36"/>
      <c r="DB14" s="36"/>
      <c r="DC14" s="36">
        <v>0</v>
      </c>
      <c r="DD14" s="36"/>
      <c r="DE14" s="36"/>
      <c r="DF14" s="36"/>
      <c r="DG14" s="36"/>
      <c r="DH14" s="36"/>
      <c r="DI14" s="36"/>
      <c r="DJ14" s="36"/>
      <c r="DK14" s="36"/>
      <c r="DL14" s="36">
        <v>0</v>
      </c>
      <c r="DM14" s="36"/>
      <c r="DN14" s="36"/>
      <c r="DO14" s="36"/>
      <c r="DP14" s="36"/>
      <c r="DQ14" s="36"/>
      <c r="DR14" s="36"/>
      <c r="DS14" s="36"/>
      <c r="DT14" s="36"/>
      <c r="DU14" s="36"/>
      <c r="DV14" s="36">
        <v>161.46899999999999</v>
      </c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>
        <v>0</v>
      </c>
      <c r="EL14" s="36"/>
      <c r="EM14" s="36"/>
      <c r="EN14" s="36"/>
      <c r="EO14" s="36"/>
      <c r="EP14" s="36"/>
      <c r="EQ14" s="36"/>
      <c r="ER14" s="36"/>
      <c r="ES14" s="36"/>
      <c r="ET14" s="36">
        <v>16.658999999999999</v>
      </c>
      <c r="EU14" s="36"/>
      <c r="EV14" s="36"/>
      <c r="EW14" s="36"/>
      <c r="EX14" s="36"/>
      <c r="EY14" s="36"/>
      <c r="EZ14" s="36"/>
      <c r="FA14" s="36"/>
      <c r="FB14" s="36"/>
      <c r="FC14" s="36"/>
      <c r="FD14" s="36">
        <v>4741.1000000000004</v>
      </c>
      <c r="FE14" s="36"/>
      <c r="FF14" s="36"/>
      <c r="FG14" s="36"/>
      <c r="FH14" s="36"/>
      <c r="FI14" s="36"/>
      <c r="FJ14" s="36"/>
      <c r="FK14" s="36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1:BE11"/>
    <mergeCell ref="BF11:BO11"/>
    <mergeCell ref="BP11:CA11"/>
    <mergeCell ref="CB11:CJ11"/>
    <mergeCell ref="CK11:CS11"/>
    <mergeCell ref="CT11:DB11"/>
    <mergeCell ref="DC11:DK11"/>
    <mergeCell ref="DL11:DU11"/>
    <mergeCell ref="DV11:EJ11"/>
    <mergeCell ref="DL14:DU14"/>
    <mergeCell ref="DV14:EJ14"/>
    <mergeCell ref="EK14:ES14"/>
    <mergeCell ref="ET14:FC14"/>
    <mergeCell ref="FD14:FK14"/>
    <mergeCell ref="EK13:ES13"/>
    <mergeCell ref="ET13:FC13"/>
    <mergeCell ref="FD13:FK13"/>
    <mergeCell ref="B14:BE14"/>
    <mergeCell ref="BF14:BO14"/>
    <mergeCell ref="BP14:CA14"/>
    <mergeCell ref="CB14:CJ14"/>
    <mergeCell ref="CK14:CS14"/>
    <mergeCell ref="CT14:DB14"/>
    <mergeCell ref="DC14:DK14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DV13:EJ13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2018 г стр.1</vt:lpstr>
      <vt:lpstr>2018 г стр.2</vt:lpstr>
      <vt:lpstr>2019 г стр.1 </vt:lpstr>
      <vt:lpstr>2019 г стр.2 </vt:lpstr>
      <vt:lpstr>2020 г стр.1</vt:lpstr>
      <vt:lpstr>2020 г стр.2</vt:lpstr>
      <vt:lpstr>'2018 г стр.1'!Область_печати</vt:lpstr>
      <vt:lpstr>'2018 г стр.2'!Область_печати</vt:lpstr>
      <vt:lpstr>'2019 г стр.1 '!Область_печати</vt:lpstr>
      <vt:lpstr>'2019 г стр.2 '!Область_печати</vt:lpstr>
      <vt:lpstr>'2020 г стр.1'!Область_печати</vt:lpstr>
      <vt:lpstr>'2020 г стр.2'!Область_печати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plan-2</dc:creator>
  <cp:lastModifiedBy>plan-5</cp:lastModifiedBy>
  <cp:lastPrinted>2019-04-29T11:13:41Z</cp:lastPrinted>
  <dcterms:created xsi:type="dcterms:W3CDTF">2012-04-05T02:35:39Z</dcterms:created>
  <dcterms:modified xsi:type="dcterms:W3CDTF">2019-04-30T05:51:56Z</dcterms:modified>
</cp:coreProperties>
</file>